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815" windowWidth="3000" windowHeight="1995" tabRatio="607" activeTab="0"/>
  </bookViews>
  <sheets>
    <sheet name="Sanitários pav 06 BAGERGS" sheetId="1" r:id="rId1"/>
  </sheets>
  <definedNames>
    <definedName name="_xlnm.Print_Area" localSheetId="0">'Sanitários pav 06 BAGERGS'!$A$1:$H$158</definedName>
    <definedName name="_xlnm.Print_Titles" localSheetId="0">'Sanitários pav 06 BAGERGS'!$7:$8</definedName>
  </definedNames>
  <calcPr fullCalcOnLoad="1" fullPrecision="0"/>
</workbook>
</file>

<file path=xl/sharedStrings.xml><?xml version="1.0" encoding="utf-8"?>
<sst xmlns="http://schemas.openxmlformats.org/spreadsheetml/2006/main" count="393" uniqueCount="285">
  <si>
    <t>PLANILHA DE ORÇAMENTOS - COMPRA DE MATERIAIS E/OU SERVIÇOS</t>
  </si>
  <si>
    <t>ITEM</t>
  </si>
  <si>
    <t>DESCRIÇÃO</t>
  </si>
  <si>
    <t>QUANT.</t>
  </si>
  <si>
    <t>UNID.</t>
  </si>
  <si>
    <t xml:space="preserve"> </t>
  </si>
  <si>
    <t>MÃO DE OBRA</t>
  </si>
  <si>
    <t>MATERIAL</t>
  </si>
  <si>
    <t xml:space="preserve">TOTAL GERAL </t>
  </si>
  <si>
    <t>PREÇO TOTAL</t>
  </si>
  <si>
    <t>PREÇO UNITÁRIO</t>
  </si>
  <si>
    <t>1.1</t>
  </si>
  <si>
    <t>1.2</t>
  </si>
  <si>
    <t>2.1</t>
  </si>
  <si>
    <t>2.2</t>
  </si>
  <si>
    <t>x,xx</t>
  </si>
  <si>
    <t>1.3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</si>
  <si>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</si>
  <si>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</si>
  <si>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3 - Deverão ser observadas as normas gerais contidas nos memoriais técnicos e plantas.</t>
  </si>
  <si>
    <t>4 - Os licitantes deverão preencher a planilha na sua INTEGRALIDADE (preços unitários para material e mão de obra e preço total).</t>
  </si>
  <si>
    <t>5 - A empresa contratada deverá comunicar a Agência, com antecedência, a relação dos funcionários que participarão da obra.</t>
  </si>
  <si>
    <t>6 - É de responsabilidade da contratada a rigorosa vigilância da obra, tanto no período diurno quanto noturno. Os custos destes serviços devem estar inclusos no BDI (Benefícios e Despesas Indiretas). Deverão ser tomadas todas as providências com relação à depósito de materiais, bem como entrada e saída de pessoal/materiais do imóvel.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</si>
  <si>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</si>
  <si>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 xml:space="preserve">8 - A garantia dos equipamentos, dos materiais e das instalações deverá ser de 12 (doze) meses, a contar da data de conclusão definitiva da obra. </t>
  </si>
  <si>
    <t>9 - Os locais eventualmente atingidos durante as obras deverão ser inteiramente recuperados (pintura, reboco, esquadrias, estruturas diversas, dutos do ar condicionado, revestimentos).</t>
  </si>
  <si>
    <t>10 - A empresa contratada deverá enviar, semanalmente, um relatório de obras para o responsável pela obra, para acompanhamento dos serviços executados.</t>
  </si>
  <si>
    <t>14 - No intuito de tomar-se todas as precauções necessárias a evitar a ocorrência de acidentes na obra, informamos que, durante a execução dos trabalhos deverá ser rigorosamente observada “Norma Regulamentadora do Ministério do Trabalho "(NR-18 Obras de Construção, Demolição e Reparos), NB-252/82 Segurança na Execução de Obras e Serviços de Construção, (NBR-7678) e NB-598/77 Contratação, Execução e Supervisão de Demolições (NBR-5682).</t>
  </si>
  <si>
    <t>15 - Qualquer divergencia entre planilha de preços, memorial e projetos entregues deverá ser comunicado imediatamente a Fiscalização do Banco, sob pena de refazimento dos serviços executados e instalados.</t>
  </si>
  <si>
    <t>OBSERVAÇÕES</t>
  </si>
  <si>
    <t>11 - É obrigatória a utilização de crachás de identificação para todos os operários, bem como a utilização de uniforme com a identificação da empresa.</t>
  </si>
  <si>
    <t>12 - A segurança do Banco impedirá o acesso ao prédio a todos os operários não identificados, não uniformizados ou não relacionados pela construtora.</t>
  </si>
  <si>
    <t>13 - Uso obrigatório de todos os equipamentos de segurança EPI's e uniformizados</t>
  </si>
  <si>
    <t>1.4</t>
  </si>
  <si>
    <t>1.5</t>
  </si>
  <si>
    <t>1.6</t>
  </si>
  <si>
    <t>1.7</t>
  </si>
  <si>
    <t>1.8</t>
  </si>
  <si>
    <t>1.9</t>
  </si>
  <si>
    <t>1.10</t>
  </si>
  <si>
    <t>PINTURA</t>
  </si>
  <si>
    <t>3.1</t>
  </si>
  <si>
    <t>3.2</t>
  </si>
  <si>
    <t>3.3</t>
  </si>
  <si>
    <t>2.7</t>
  </si>
  <si>
    <t>2.3</t>
  </si>
  <si>
    <t>2.4</t>
  </si>
  <si>
    <t>2.8</t>
  </si>
  <si>
    <t>2.5</t>
  </si>
  <si>
    <t>2.6</t>
  </si>
  <si>
    <t>I</t>
  </si>
  <si>
    <t>OBRAS CIVIS</t>
  </si>
  <si>
    <t>II</t>
  </si>
  <si>
    <r>
      <t>3. PRAZO DE EXECUÇÃO/ENTREGA:</t>
    </r>
    <r>
      <rPr>
        <sz val="8"/>
        <rFont val="MS Sans Serif"/>
        <family val="2"/>
      </rPr>
      <t xml:space="preserve"> 60 dias</t>
    </r>
  </si>
  <si>
    <r>
      <t>4. HORÁRIO PARA EXECUÇÃO/ENTREGA:</t>
    </r>
    <r>
      <rPr>
        <sz val="8"/>
        <rFont val="MS Sans Serif"/>
        <family val="2"/>
      </rPr>
      <t xml:space="preserve"> A combinar com a Unidade de Engenharia e administração da agência</t>
    </r>
  </si>
  <si>
    <r>
      <t>5. CONDIÇÕES DE PAGAMENTO:</t>
    </r>
    <r>
      <rPr>
        <sz val="8"/>
        <rFont val="MS Sans Serif"/>
        <family val="2"/>
      </rPr>
      <t xml:space="preserve"> Conforme serviço medido. Após fiscalização e aceite, será efetuado o pagamento à contratada, no 4º dia útil do mês subsequente à entrega da nota fiscal/fatura correspondente.</t>
    </r>
  </si>
  <si>
    <t>INSTALAÇÃO PROVISORIA DA OBRA</t>
  </si>
  <si>
    <t>1.1.1</t>
  </si>
  <si>
    <t>PLACA DE OBRA-PINTADA/FIXADA ESTRUTURA DE MADEIRA</t>
  </si>
  <si>
    <t>M2</t>
  </si>
  <si>
    <t>1.1.2</t>
  </si>
  <si>
    <t xml:space="preserve">CAÇAMBA OU CONTAINER PARA DEPÓSITO DE MATERIAIS DE DEMOLIÇÃO
CAP.: 4m3
</t>
  </si>
  <si>
    <t>UN</t>
  </si>
  <si>
    <t>SUB TOTAL  DE ADMINSTRAÇÃO DA OBRA, EM R$:</t>
  </si>
  <si>
    <t xml:space="preserve"> DEMOLIÇÕES</t>
  </si>
  <si>
    <t>1.2.1</t>
  </si>
  <si>
    <t>DESMONTAGEM DE DIVISORIAS LEVES</t>
  </si>
  <si>
    <t>1.2.2</t>
  </si>
  <si>
    <t xml:space="preserve"> RETIRADA PAVIMENTACAO BLOCOS PRE MOLDADOS-EMPILHAM</t>
  </si>
  <si>
    <t>1.2.3</t>
  </si>
  <si>
    <t>RETIRADA DE APARELHOS DE AR CONDICIONADO</t>
  </si>
  <si>
    <t>1.2.4</t>
  </si>
  <si>
    <t>RETIRADA DE DUTOS DE AR CONDICIONADO</t>
  </si>
  <si>
    <t xml:space="preserve">M </t>
  </si>
  <si>
    <t>1.2.5</t>
  </si>
  <si>
    <t>DEMOLICAO DE ALVENARIA DE TIJOLOS FURADOS (E=20M)</t>
  </si>
  <si>
    <t>1.2.6</t>
  </si>
  <si>
    <t>DEMOLICAO DE FORRO DE PVC</t>
  </si>
  <si>
    <t>1.2.7</t>
  </si>
  <si>
    <t>DEMOLICAO MANUAL DE CONCRETO SIMPLES (DEMOLIÇÃO CALÇADA)</t>
  </si>
  <si>
    <t>M3</t>
  </si>
  <si>
    <t>1.2.8</t>
  </si>
  <si>
    <t>RETIRADA E ACONDICIONAMENTO DE LUMINÁRIAS</t>
  </si>
  <si>
    <t>1.2.9</t>
  </si>
  <si>
    <t>RETIRADA DE CAIXA/CONDULETE APARENTE 2"x2"  OU 2"x4"</t>
  </si>
  <si>
    <t>PT</t>
  </si>
  <si>
    <t>1.2.10</t>
  </si>
  <si>
    <t>RETIRA DE ELETRODUTOS APARENTES, INCLUSIVE FIAÇÃO ELÉTRICA</t>
  </si>
  <si>
    <t>SUB TOTAL  DE DEMOLIÇÕES, EM R$:</t>
  </si>
  <si>
    <t>MOVIMENTO DE TERRA</t>
  </si>
  <si>
    <t>1.3.1</t>
  </si>
  <si>
    <t>ESCAVACAO MANUAL DE SOLO DE 1A. ENTRE 1,50M E 3,0M</t>
  </si>
  <si>
    <t>1.3.2</t>
  </si>
  <si>
    <t>CARGA MANUAL E TRANSPORTE DE TERRA-CAMINHAO 10KM</t>
  </si>
  <si>
    <t>1.3.3</t>
  </si>
  <si>
    <t>COMPACTACAO MANUAL DE FUNDO DE VALA</t>
  </si>
  <si>
    <t>1.3.4</t>
  </si>
  <si>
    <t>LASTRO MANUAL COM AREIA</t>
  </si>
  <si>
    <t>1.3.5</t>
  </si>
  <si>
    <t>ATERRO MOLHADO E APILOADO MANUALMENTE</t>
  </si>
  <si>
    <t>SUB TOTAL  DEMOVIMENTO DE TERRA, EM R$:</t>
  </si>
  <si>
    <t>PAVIEMENTAÇÕES</t>
  </si>
  <si>
    <t>1.4.1</t>
  </si>
  <si>
    <t>LASTRO MANUAL COM BRITA</t>
  </si>
  <si>
    <t>1.4.2</t>
  </si>
  <si>
    <t>PISO ARMADO MALHA ACO CA-60-12CM FCK15MPA</t>
  </si>
  <si>
    <t>1.4.3</t>
  </si>
  <si>
    <t>PISO CERÂMICO 60X60-COM ARGAMASSA COLANTE PEI V</t>
  </si>
  <si>
    <t>1.4.4</t>
  </si>
  <si>
    <t>REJUNTAMENTO PISO CERÂMICO - 8MM</t>
  </si>
  <si>
    <t>SUB TOTAL   PAVIEMENTAÇÕES, EM R$:</t>
  </si>
  <si>
    <t>PAREDES, PAINEIS E REVESTIMENTOS</t>
  </si>
  <si>
    <t>1.5.1</t>
  </si>
  <si>
    <t>CHAPISCO CI-AR 1:4-7MM PREPARO E APLICACAO</t>
  </si>
  <si>
    <t>1.5.2</t>
  </si>
  <si>
    <t>EMBOCO ARGAMASSA REGULAR CA-AR 1:5+ 7%CI-10MM(INT)</t>
  </si>
  <si>
    <t>1.5.3</t>
  </si>
  <si>
    <t>REVEST. CERÂ BRANCO A PRUMO COM ARGAMASSA COLANTE - SEM EMB.</t>
  </si>
  <si>
    <t>1.5.4</t>
  </si>
  <si>
    <t>REQUADRO ARGAMASSA DE CIMENTO E AREIA TRAÇO 1:3  NO CONTORNO DAS ABERTURAS DOS VÃOS, ESPESSURA  5CM,  COM  ARMADURA DE FERROS 5,0</t>
  </si>
  <si>
    <t>M</t>
  </si>
  <si>
    <t>1.5.5</t>
  </si>
  <si>
    <t xml:space="preserve">DIVISORIA EM PLACA CIMENTICIAS DUPLA, ESTRUTURADA EM PERFIL METALICO TIPO STEEL FRAME ESPESSURA 13 CM COM ISOLMAMENTO TERMICO E  ACUSTICO (54db)
</t>
  </si>
  <si>
    <t>1.5.6</t>
  </si>
  <si>
    <t xml:space="preserve">DIVISÓRIA EM PLACA CIMENTÍCIA, SIMPLES, ESTRUTURA EM PERFIL METÁLICO TIPO STEEL FRAME ESP.: 11CM SEM ISOLAMENTO TER/AC
</t>
  </si>
  <si>
    <t>SUB TOTAL   PAREDES, PAINEIS E REVESTIMENTOS, EM R$:</t>
  </si>
  <si>
    <t>FORROS</t>
  </si>
  <si>
    <t>1.6.1</t>
  </si>
  <si>
    <t>.1  FORRO GESSO ACARTONADO - STANDARD - C/COLOCAÇÃO</t>
  </si>
  <si>
    <t>SUB TOTAL   FORROS, EM R$:</t>
  </si>
  <si>
    <t>INSTALAÇÕES HIDROSSANITARIAS</t>
  </si>
  <si>
    <t>1.7.1</t>
  </si>
  <si>
    <t>ESGOTO SANITÁRIO</t>
  </si>
  <si>
    <t>1.7.1.1</t>
  </si>
  <si>
    <t>TUBO PVC RIGIDO SOLDAVEL 40MM ESGOTO SECUNDARIO</t>
  </si>
  <si>
    <t>1.7.1.2</t>
  </si>
  <si>
    <t>TUBO PVC RIGIDO 50MM ESGOTO PRIMARIO</t>
  </si>
  <si>
    <t>1.7.1.3</t>
  </si>
  <si>
    <t>TUBO PVC RIGIDO 75MM ESGOTO PRIMARIO</t>
  </si>
  <si>
    <t>1.7.1.4</t>
  </si>
  <si>
    <t>TUBO PVC RIGIDO 100MM ESGOTO PRIMARIO</t>
  </si>
  <si>
    <t>1.7.1.5</t>
  </si>
  <si>
    <t>CAIXA SIFONADA C/GRELHA Q 150X185X75 SAIDA 75MM</t>
  </si>
  <si>
    <t>1.7.1.6</t>
  </si>
  <si>
    <t>JUNÇÃO 45 SIMPLES PVC ESGOTO 100 X 100MM</t>
  </si>
  <si>
    <t>1.7.1.7</t>
  </si>
  <si>
    <t>JUNÇÃO 45 SIMPLES PVC ESGOTO 100X75</t>
  </si>
  <si>
    <t>1.7.1.8</t>
  </si>
  <si>
    <t>JUNÇÃO 45 SIMPLES PVC ESGOTO 50X50</t>
  </si>
  <si>
    <t>1.7.1.9</t>
  </si>
  <si>
    <t>LUVA PVC ESGOTO  40mm</t>
  </si>
  <si>
    <t>1.7.1.10</t>
  </si>
  <si>
    <t>LUVA PVC ESGOTO  50mm</t>
  </si>
  <si>
    <t>1.7.1.11</t>
  </si>
  <si>
    <t>LUVA PVC ESGOTO  75mm</t>
  </si>
  <si>
    <t>1.7.1.12</t>
  </si>
  <si>
    <t>LUVA PVC ESGOTO 100mm</t>
  </si>
  <si>
    <t>1.7.1.13</t>
  </si>
  <si>
    <t>TE REDUCAO PVC ESGOTO 100x75mm</t>
  </si>
  <si>
    <t>1.7.1.14</t>
  </si>
  <si>
    <t>BUCHA DE REDUÇÃO SOLDAVEL LONGA 50X40 ESG</t>
  </si>
  <si>
    <t>1.7.1.15</t>
  </si>
  <si>
    <t>JOELHO 45 PVC RIGIDO ESGOTO  40mm</t>
  </si>
  <si>
    <t>1.7.1.16</t>
  </si>
  <si>
    <t>JOELHO 45 PVC RIGIDO ESGOTO  50mm</t>
  </si>
  <si>
    <t>1.7.1.17</t>
  </si>
  <si>
    <t>JOELHO 45 PVC RIGIDO ESGOTO  75mm</t>
  </si>
  <si>
    <t>1.7.1.18</t>
  </si>
  <si>
    <t>JOELHO 45 PVC RIGIDO ESGOTO 100mm</t>
  </si>
  <si>
    <t>1.7.1.19</t>
  </si>
  <si>
    <t>JOELHO 90 PVC RIGIDO ESGOTO  40mm</t>
  </si>
  <si>
    <t>1.7.1.20</t>
  </si>
  <si>
    <t>JOELHO 90 PVC RIGIDO ESGOTO  50mm</t>
  </si>
  <si>
    <t>1.7.1.21</t>
  </si>
  <si>
    <t>JOELHO 90 PVC RIGIDO ESGOTO  75mm</t>
  </si>
  <si>
    <t>1.7.1.22</t>
  </si>
  <si>
    <t>JOELHO 90 PVC RIGIDO ESGOTO 100mm</t>
  </si>
  <si>
    <t>1.7.2</t>
  </si>
  <si>
    <t xml:space="preserve"> 1. 8. 2. AGUA FRIA</t>
  </si>
  <si>
    <t>1.7.2.1</t>
  </si>
  <si>
    <t>TUBO PVC RIGIDO SOLDAVEL 25MM</t>
  </si>
  <si>
    <t>1.7.2.2</t>
  </si>
  <si>
    <t>1.7.2.3</t>
  </si>
  <si>
    <t>1.7.2.4</t>
  </si>
  <si>
    <t>JOELHO OU LUVA PVC C/ROSCA LATÃO 25x3/4"</t>
  </si>
  <si>
    <t>1.7.3</t>
  </si>
  <si>
    <t>EQUIPAMENTOS E METAIS</t>
  </si>
  <si>
    <t>1.7.3.1</t>
  </si>
  <si>
    <t>REGISTRO GAVETA CROMADO SEM CANOPLA 25MM(1")</t>
  </si>
  <si>
    <t>1.7.3.2</t>
  </si>
  <si>
    <t>PORTA PAPEL TOALHA DISPENSER PLASTICO ABS</t>
  </si>
  <si>
    <t>1.7.3.3</t>
  </si>
  <si>
    <t>SABONETEIRA DISPENSER EM PLASTICO ABS</t>
  </si>
  <si>
    <t>1.7.3.4</t>
  </si>
  <si>
    <t>ESPELHO CRISTAL 6MM (SOBRE LAVATORIO) C FIXAÇÃO</t>
  </si>
  <si>
    <t>1.7.3.5</t>
  </si>
  <si>
    <t>GRANITO AMENDOA POLIDO PARA BANCADA ESP</t>
  </si>
  <si>
    <t>1.7.3.6</t>
  </si>
  <si>
    <t>CUBA OVAL DE LOUÇA PARA TAMPO-EMBUTIR</t>
  </si>
  <si>
    <t>1.7.3.7</t>
  </si>
  <si>
    <t>TORNEIRA P/LAVATORIO (FABRIMAR DIGITAL LINE)</t>
  </si>
  <si>
    <t>1.7.3.8</t>
  </si>
  <si>
    <t>BACIA SANITARIA COM CX DESCARGA ACOPLADA E ASSENTO</t>
  </si>
  <si>
    <t>1.7.3.9</t>
  </si>
  <si>
    <t>MICTORIO SIFONADO LOUCA BRANCA SEM COMPLEMENTOS</t>
  </si>
  <si>
    <t>1.7.3.10</t>
  </si>
  <si>
    <t>VALVULA DESCARGA P/ MICTORIO</t>
  </si>
  <si>
    <t>1.7.3.11</t>
  </si>
  <si>
    <t>ENGATE OU RABICHO FLEXIVEL EM METAL CROMADO 1/2" x 40CM</t>
  </si>
  <si>
    <t>SUB TOTAL  INSTALAÇÕES HIDROSSANITARIAS, EM R$:</t>
  </si>
  <si>
    <t>ESQUADRIAS</t>
  </si>
  <si>
    <t>1.8.1</t>
  </si>
  <si>
    <t>CAIXILHO BASCULANTE-FERRO</t>
  </si>
  <si>
    <t>1.8.2</t>
  </si>
  <si>
    <t>VIDRO FANTASIA CANELADO 4MM COLOCADO COM MASSA</t>
  </si>
  <si>
    <t>1.8.3</t>
  </si>
  <si>
    <t>PORTA DE ABRIR-ALUMINIO VENEZIANADA</t>
  </si>
  <si>
    <t>SUB TOTAL ESQUADRIAS, EM R$:</t>
  </si>
  <si>
    <t>1.9.1</t>
  </si>
  <si>
    <t>REVESTIMENTO MASSA ACRILICA ECONOMICA 2 DEMAOS</t>
  </si>
  <si>
    <t>1.9.2</t>
  </si>
  <si>
    <t>SELADOR PARA PAREDES INTERNAS 1 DEMAO</t>
  </si>
  <si>
    <t>1.9.3</t>
  </si>
  <si>
    <t>PINTURA ACRILICA SOBRE MASSA ACRILICA-2 DEMAOS</t>
  </si>
  <si>
    <t>1.9.4</t>
  </si>
  <si>
    <t>PINTURA ACRILICA SOBRE (PLACA CIMENTICIA) - 2 DEMAOS</t>
  </si>
  <si>
    <t>1.9.5</t>
  </si>
  <si>
    <t>PINTURA ESMALTE BRILH. S/ESQUADRIAS FERRO-2 DEMAOS</t>
  </si>
  <si>
    <t>SUB TOTAL PINTURAS, EM R$:</t>
  </si>
  <si>
    <t>ESTRUTURA METALICA MEZANINO</t>
  </si>
  <si>
    <t>1.10.1</t>
  </si>
  <si>
    <t>ESTRUTURA METÁLICA CONFORME PROJETO</t>
  </si>
  <si>
    <t>KG</t>
  </si>
  <si>
    <t>1.10.2</t>
  </si>
  <si>
    <t>PAINEL WALL MEZANINO - COLOCADO</t>
  </si>
  <si>
    <t>SUB TOTAL ESTRUTURA METALICA MEZANINO, EM R$:</t>
  </si>
  <si>
    <t>TE 90 PVC RIGIDO SOLDAVEL 25MM</t>
  </si>
  <si>
    <t>JOELHO 90 PVC RIGIDO SOLDAVEL 25MM OU LUVA OU ADPTADORES
(CONEXÕES DIVERSAS)</t>
  </si>
  <si>
    <t>TOTAL CIVIL</t>
  </si>
  <si>
    <t>ELÉTRICA</t>
  </si>
  <si>
    <t>ELETRODUTO CORRUGADO 1"</t>
  </si>
  <si>
    <t>ELETRODUTO PVC RIGIDO ROSCAVEL 1" (25MM)</t>
  </si>
  <si>
    <t>CABO ISOLADO FLEXIVEL 1.5MM2 (14AWG)</t>
  </si>
  <si>
    <t>CABO ISOLADO FLEXIVEL 2.5MM2 (12AWG)</t>
  </si>
  <si>
    <t xml:space="preserve"> PONTO ELETRICO INTERRUPTOR SIMPLES-INCL.CX E BAIX.</t>
  </si>
  <si>
    <t>PONTO ELETRICO TOMADA BAIXA-INCL.CX.2X4"E BAIXADA</t>
  </si>
  <si>
    <t xml:space="preserve">INSTALAÇÃO DE LUMINARIA COM ADAPTAÇÃO INCLUSO 2 LAMPADAS
TUBULARES LED BRANCA T8 9W 4000K, APROVEITAMENTO DA CARCAÇA DA
LUMINIARIA FORNECIDA PELO BANRISUL
</t>
  </si>
  <si>
    <t>.8  LUMINARIA DE EMERGENCIA 30 LEDS 90 LUMENS 3H</t>
  </si>
  <si>
    <t>TOTAL DA ELÉTRICA</t>
  </si>
  <si>
    <t>III</t>
  </si>
  <si>
    <t>SERVIÇOS COMPLENTARES E FINAIS</t>
  </si>
  <si>
    <t>PPCI</t>
  </si>
  <si>
    <t>3.1.1</t>
  </si>
  <si>
    <t>PLACAS DE SINALIZAÇÃO  SAIDA</t>
  </si>
  <si>
    <t>SUB TOTAL PPCI, EM R$:</t>
  </si>
  <si>
    <t>EXAUSTÃO</t>
  </si>
  <si>
    <t>3.2.1</t>
  </si>
  <si>
    <t>EXAUSTOR ELETRICO MONOFASICO 450M 3/H 220V</t>
  </si>
  <si>
    <t>3.2.2</t>
  </si>
  <si>
    <t>DUTO EM CHAPA GALVANIZADA, CHAPA 24, CORTADA E DOBRADA</t>
  </si>
  <si>
    <t>3.2.3</t>
  </si>
  <si>
    <t>DUTO METÁLICO ALUMINIZADO CORRUGADO 150mm</t>
  </si>
  <si>
    <t>3.2.4</t>
  </si>
  <si>
    <t>CAIXA DE SAIDA DE EXAUSTÃO, EM ALUMINIO, COM ALETAS MÓVEIS</t>
  </si>
  <si>
    <t>SUB TOTAL EXAUSTÃO, EM R$:</t>
  </si>
  <si>
    <t>SERVIÇOS PERMANENTE E  FINAIS</t>
  </si>
  <si>
    <t>3.3.1</t>
  </si>
  <si>
    <t>LIMPEZA PERMANENTE DA OBRA</t>
  </si>
  <si>
    <t>3.3.2</t>
  </si>
  <si>
    <t>LIMPEZA DE CERAMICA EM PAREDE</t>
  </si>
  <si>
    <t>3.3.3</t>
  </si>
  <si>
    <t>LIMPEZA DE VIDROS</t>
  </si>
  <si>
    <t>3.3.4</t>
  </si>
  <si>
    <t>LIMPEZA DE FORRO</t>
  </si>
  <si>
    <t>3.3.5</t>
  </si>
  <si>
    <t>LIMPEZA DE PISO CERAMICO</t>
  </si>
  <si>
    <t>3.3.6</t>
  </si>
  <si>
    <t>LIMPEZA DE APARELHOS SANITARIOS</t>
  </si>
  <si>
    <t>TOTAL DA OBRA, EM R$:</t>
  </si>
  <si>
    <t>ADMINISTRAÇÃO DA OBRA 5%, EM R$:</t>
  </si>
  <si>
    <t>TOTAL GERAL, EM R$:</t>
  </si>
  <si>
    <t>SUB TOTALSERVIÇOS COMPLENTARES E FINAIS</t>
  </si>
  <si>
    <t>OBRAS CIVIS, INSTALAÇÕES ELÉTRICAS, HIDROSSANITARIAS E PPCI PARA A CONSTRUÇÃO DE SANITARIOS NO PAVILHÃO 06 DA BAGERS.</t>
  </si>
  <si>
    <t>1. OBJETO: OBRAS CIVIS, INSTALAÇÕES ELÉTRICAS, HIDROSSANITARIAS E PPCI PARA A CONSTRUÇÃO DE SANITARIOS NO PAVILHÃO 06 DA BAGERS.</t>
  </si>
  <si>
    <t>2. ENDEREÇO DE EXECUÇÃO/ENTREGA:  AV. GETÚLIO VARGAS 8201, CANOAS/RS.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</si>
</sst>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;[Red]0.00"/>
    <numFmt numFmtId="193" formatCode="0;[Red]0"/>
    <numFmt numFmtId="194" formatCode="_-* #,##0.00\ [$€]_-;\-* #,##0.00\ [$€]_-;_-* &quot;-&quot;??\ [$€]_-;_-@_-"/>
    <numFmt numFmtId="195" formatCode="_-* #,##0.00\ _D_M_-;\-* #,##0.00\ _D_M_-;_-* &quot;-&quot;??\ _D_M_-;_-@_-"/>
    <numFmt numFmtId="196" formatCode="0.0"/>
    <numFmt numFmtId="197" formatCode="0.000"/>
    <numFmt numFmtId="198" formatCode="#,##0.00_ ;[Red]\-#,##0.00\ "/>
    <numFmt numFmtId="199" formatCode="#,##0.000"/>
    <numFmt numFmtId="200" formatCode="#,##0.0"/>
    <numFmt numFmtId="201" formatCode="#,##0.0;\-#,##0.0"/>
    <numFmt numFmtId="202" formatCode="0_);[Red]\(0\)"/>
    <numFmt numFmtId="203" formatCode="&quot;Ativado&quot;;&quot;Ativado&quot;;&quot;Desativado&quot;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94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11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10" fillId="0" borderId="0" applyFill="0" applyBorder="0" applyAlignment="0" applyProtection="0"/>
    <xf numFmtId="0" fontId="43" fillId="21" borderId="6" applyNumberFormat="0" applyAlignment="0" applyProtection="0"/>
    <xf numFmtId="38" fontId="0" fillId="0" borderId="0" applyFont="0" applyFill="0" applyBorder="0" applyAlignment="0" applyProtection="0"/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" fontId="6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wrapText="1"/>
      <protection hidden="1"/>
    </xf>
    <xf numFmtId="3" fontId="51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4" fontId="1" fillId="34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right" vertical="center"/>
      <protection hidden="1"/>
    </xf>
    <xf numFmtId="0" fontId="0" fillId="35" borderId="15" xfId="0" applyFill="1" applyBorder="1" applyAlignment="1" applyProtection="1">
      <alignment vertical="center" wrapText="1"/>
      <protection hidden="1"/>
    </xf>
    <xf numFmtId="0" fontId="0" fillId="35" borderId="16" xfId="0" applyFill="1" applyBorder="1" applyAlignment="1" applyProtection="1">
      <alignment horizontal="center" vertical="center" wrapText="1"/>
      <protection hidden="1"/>
    </xf>
    <xf numFmtId="0" fontId="1" fillId="35" borderId="17" xfId="0" applyFont="1" applyFill="1" applyBorder="1" applyAlignment="1" applyProtection="1">
      <alignment horizontal="left" vertical="center" wrapText="1"/>
      <protection hidden="1"/>
    </xf>
    <xf numFmtId="40" fontId="0" fillId="35" borderId="18" xfId="107" applyFont="1" applyFill="1" applyBorder="1" applyAlignment="1" applyProtection="1">
      <alignment horizontal="center" vertical="center" wrapText="1"/>
      <protection hidden="1"/>
    </xf>
    <xf numFmtId="0" fontId="0" fillId="35" borderId="18" xfId="0" applyFill="1" applyBorder="1" applyAlignment="1" applyProtection="1">
      <alignment horizontal="center" vertical="center" wrapText="1"/>
      <protection hidden="1"/>
    </xf>
    <xf numFmtId="187" fontId="1" fillId="35" borderId="18" xfId="0" applyNumberFormat="1" applyFont="1" applyFill="1" applyBorder="1" applyAlignment="1" applyProtection="1">
      <alignment horizontal="right" vertical="center" wrapText="1"/>
      <protection hidden="1"/>
    </xf>
    <xf numFmtId="187" fontId="1" fillId="35" borderId="16" xfId="0" applyNumberFormat="1" applyFont="1" applyFill="1" applyBorder="1" applyAlignment="1" applyProtection="1">
      <alignment horizontal="right" vertical="center" wrapText="1"/>
      <protection hidden="1"/>
    </xf>
    <xf numFmtId="187" fontId="1" fillId="35" borderId="19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0" xfId="72" applyFont="1" applyFill="1" applyBorder="1" applyAlignment="1" applyProtection="1">
      <alignment horizontal="center" vertical="center" wrapText="1"/>
      <protection hidden="1"/>
    </xf>
    <xf numFmtId="1" fontId="0" fillId="0" borderId="21" xfId="51" applyNumberForma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wrapText="1"/>
      <protection hidden="1"/>
    </xf>
    <xf numFmtId="0" fontId="0" fillId="0" borderId="23" xfId="0" applyFill="1" applyBorder="1" applyAlignment="1" applyProtection="1">
      <alignment wrapText="1"/>
      <protection hidden="1"/>
    </xf>
    <xf numFmtId="0" fontId="0" fillId="0" borderId="24" xfId="0" applyFill="1" applyBorder="1" applyAlignment="1" applyProtection="1">
      <alignment wrapText="1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1" fontId="15" fillId="34" borderId="26" xfId="0" applyNumberFormat="1" applyFont="1" applyFill="1" applyBorder="1" applyAlignment="1" applyProtection="1">
      <alignment vertical="center" wrapText="1"/>
      <protection hidden="1"/>
    </xf>
    <xf numFmtId="2" fontId="15" fillId="34" borderId="26" xfId="0" applyNumberFormat="1" applyFont="1" applyFill="1" applyBorder="1" applyAlignment="1" applyProtection="1">
      <alignment vertical="center" wrapText="1"/>
      <protection hidden="1"/>
    </xf>
    <xf numFmtId="43" fontId="15" fillId="34" borderId="27" xfId="107" applyNumberFormat="1" applyFont="1" applyFill="1" applyBorder="1" applyAlignment="1" applyProtection="1">
      <alignment vertical="center" wrapText="1"/>
      <protection hidden="1"/>
    </xf>
    <xf numFmtId="0" fontId="1" fillId="36" borderId="28" xfId="0" applyFont="1" applyFill="1" applyBorder="1" applyAlignment="1" applyProtection="1">
      <alignment horizontal="center" vertical="center"/>
      <protection hidden="1"/>
    </xf>
    <xf numFmtId="0" fontId="1" fillId="36" borderId="29" xfId="0" applyFont="1" applyFill="1" applyBorder="1" applyAlignment="1" applyProtection="1">
      <alignment horizontal="left" vertical="center"/>
      <protection hidden="1"/>
    </xf>
    <xf numFmtId="0" fontId="1" fillId="36" borderId="29" xfId="0" applyFont="1" applyFill="1" applyBorder="1" applyAlignment="1" applyProtection="1">
      <alignment horizontal="left" vertical="center" wrapText="1"/>
      <protection hidden="1"/>
    </xf>
    <xf numFmtId="3" fontId="51" fillId="36" borderId="29" xfId="0" applyNumberFormat="1" applyFont="1" applyFill="1" applyBorder="1" applyAlignment="1" applyProtection="1">
      <alignment horizontal="center" vertical="center"/>
      <protection hidden="1"/>
    </xf>
    <xf numFmtId="0" fontId="0" fillId="36" borderId="29" xfId="0" applyFill="1" applyBorder="1" applyAlignment="1" applyProtection="1">
      <alignment vertical="center"/>
      <protection hidden="1"/>
    </xf>
    <xf numFmtId="4" fontId="1" fillId="36" borderId="29" xfId="0" applyNumberFormat="1" applyFont="1" applyFill="1" applyBorder="1" applyAlignment="1" applyProtection="1">
      <alignment horizontal="right" vertical="center"/>
      <protection hidden="1"/>
    </xf>
    <xf numFmtId="0" fontId="0" fillId="36" borderId="30" xfId="0" applyFill="1" applyBorder="1" applyAlignment="1" applyProtection="1">
      <alignment horizontal="right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0" fontId="0" fillId="0" borderId="12" xfId="0" applyFill="1" applyBorder="1" applyAlignment="1" applyProtection="1">
      <alignment/>
      <protection hidden="1"/>
    </xf>
    <xf numFmtId="43" fontId="0" fillId="0" borderId="14" xfId="0" applyNumberForma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2" fillId="0" borderId="21" xfId="51" applyFont="1" applyFill="1" applyBorder="1" applyAlignment="1" applyProtection="1">
      <alignment horizontal="left" vertical="center" wrapText="1"/>
      <protection hidden="1"/>
    </xf>
    <xf numFmtId="40" fontId="12" fillId="0" borderId="21" xfId="107" applyFont="1" applyFill="1" applyBorder="1" applyAlignment="1" applyProtection="1">
      <alignment horizontal="right" vertical="center" wrapText="1"/>
      <protection hidden="1"/>
    </xf>
    <xf numFmtId="0" fontId="12" fillId="0" borderId="21" xfId="51" applyFont="1" applyFill="1" applyBorder="1" applyAlignment="1" applyProtection="1">
      <alignment horizontal="center" vertical="center" wrapText="1"/>
      <protection hidden="1"/>
    </xf>
    <xf numFmtId="40" fontId="12" fillId="0" borderId="21" xfId="107" applyFont="1" applyFill="1" applyBorder="1" applyAlignment="1" applyProtection="1">
      <alignment horizontal="right" vertical="center" wrapText="1"/>
      <protection locked="0"/>
    </xf>
    <xf numFmtId="43" fontId="12" fillId="0" borderId="31" xfId="107" applyNumberFormat="1" applyFont="1" applyFill="1" applyBorder="1" applyAlignment="1" applyProtection="1">
      <alignment horizontal="right" vertical="center" wrapText="1"/>
      <protection hidden="1"/>
    </xf>
    <xf numFmtId="0" fontId="13" fillId="0" borderId="21" xfId="51" applyFont="1" applyFill="1" applyBorder="1" applyAlignment="1" applyProtection="1">
      <alignment vertical="center" wrapText="1"/>
      <protection hidden="1"/>
    </xf>
    <xf numFmtId="43" fontId="13" fillId="0" borderId="31" xfId="107" applyNumberFormat="1" applyFont="1" applyFill="1" applyBorder="1" applyAlignment="1" applyProtection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/>
      <protection hidden="1"/>
    </xf>
    <xf numFmtId="43" fontId="0" fillId="0" borderId="31" xfId="0" applyNumberFormat="1" applyFont="1" applyFill="1" applyBorder="1" applyAlignment="1" applyProtection="1">
      <alignment/>
      <protection hidden="1"/>
    </xf>
    <xf numFmtId="43" fontId="13" fillId="0" borderId="21" xfId="51" applyNumberFormat="1" applyFont="1" applyFill="1" applyBorder="1" applyAlignment="1" applyProtection="1">
      <alignment horizontal="right" vertical="center" wrapText="1"/>
      <protection hidden="1"/>
    </xf>
    <xf numFmtId="0" fontId="14" fillId="0" borderId="21" xfId="51" applyFont="1" applyFill="1" applyBorder="1" applyAlignment="1" applyProtection="1">
      <alignment horizontal="left" vertical="center" wrapText="1"/>
      <protection hidden="1"/>
    </xf>
    <xf numFmtId="40" fontId="14" fillId="0" borderId="21" xfId="107" applyFont="1" applyFill="1" applyBorder="1" applyAlignment="1" applyProtection="1">
      <alignment horizontal="right" vertical="center" wrapText="1"/>
      <protection hidden="1"/>
    </xf>
    <xf numFmtId="0" fontId="14" fillId="0" borderId="21" xfId="51" applyFont="1" applyFill="1" applyBorder="1" applyAlignment="1" applyProtection="1">
      <alignment horizontal="center" vertical="center" wrapText="1"/>
      <protection hidden="1"/>
    </xf>
    <xf numFmtId="43" fontId="14" fillId="0" borderId="31" xfId="107" applyNumberFormat="1" applyFont="1" applyFill="1" applyBorder="1" applyAlignment="1" applyProtection="1">
      <alignment horizontal="right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3" fillId="0" borderId="33" xfId="51" applyFont="1" applyFill="1" applyBorder="1" applyAlignment="1" applyProtection="1">
      <alignment vertical="center" wrapText="1"/>
      <protection hidden="1"/>
    </xf>
    <xf numFmtId="43" fontId="13" fillId="0" borderId="34" xfId="107" applyNumberFormat="1" applyFont="1" applyFill="1" applyBorder="1" applyAlignment="1" applyProtection="1">
      <alignment horizontal="right" vertical="center" wrapText="1"/>
      <protection hidden="1"/>
    </xf>
    <xf numFmtId="0" fontId="12" fillId="0" borderId="12" xfId="51" applyFont="1" applyFill="1" applyBorder="1" applyAlignment="1" applyProtection="1">
      <alignment horizontal="left" vertical="center" wrapText="1"/>
      <protection hidden="1"/>
    </xf>
    <xf numFmtId="0" fontId="12" fillId="0" borderId="33" xfId="51" applyFont="1" applyFill="1" applyBorder="1" applyAlignment="1" applyProtection="1">
      <alignment horizontal="left" vertical="center" wrapText="1"/>
      <protection hidden="1"/>
    </xf>
    <xf numFmtId="0" fontId="12" fillId="0" borderId="12" xfId="51" applyFont="1" applyFill="1" applyBorder="1" applyAlignment="1" applyProtection="1">
      <alignment horizontal="center" vertical="center" wrapText="1"/>
      <protection hidden="1"/>
    </xf>
    <xf numFmtId="0" fontId="12" fillId="0" borderId="33" xfId="51" applyFont="1" applyFill="1" applyBorder="1" applyAlignment="1" applyProtection="1">
      <alignment horizontal="center" vertical="center" wrapText="1"/>
      <protection hidden="1"/>
    </xf>
    <xf numFmtId="0" fontId="12" fillId="0" borderId="21" xfId="51" applyFont="1" applyFill="1" applyBorder="1" applyAlignment="1" applyProtection="1">
      <alignment horizontal="right" vertical="center" wrapText="1"/>
      <protection hidden="1"/>
    </xf>
    <xf numFmtId="0" fontId="12" fillId="0" borderId="33" xfId="51" applyFont="1" applyFill="1" applyBorder="1" applyAlignment="1" applyProtection="1">
      <alignment horizontal="right" vertical="center" wrapText="1"/>
      <protection hidden="1"/>
    </xf>
    <xf numFmtId="2" fontId="12" fillId="0" borderId="12" xfId="51" applyNumberFormat="1" applyFont="1" applyFill="1" applyBorder="1" applyAlignment="1" applyProtection="1">
      <alignment horizontal="right" vertical="center" wrapText="1"/>
      <protection hidden="1"/>
    </xf>
    <xf numFmtId="2" fontId="12" fillId="0" borderId="21" xfId="51" applyNumberFormat="1" applyFont="1" applyFill="1" applyBorder="1" applyAlignment="1" applyProtection="1">
      <alignment horizontal="right" vertical="center" wrapText="1"/>
      <protection hidden="1"/>
    </xf>
    <xf numFmtId="2" fontId="12" fillId="0" borderId="33" xfId="51" applyNumberFormat="1" applyFont="1" applyFill="1" applyBorder="1" applyAlignment="1" applyProtection="1">
      <alignment horizontal="right" vertical="center" wrapText="1"/>
      <protection hidden="1"/>
    </xf>
    <xf numFmtId="0" fontId="12" fillId="0" borderId="14" xfId="51" applyFont="1" applyFill="1" applyBorder="1" applyAlignment="1" applyProtection="1">
      <alignment horizontal="right" vertical="center" wrapText="1"/>
      <protection hidden="1"/>
    </xf>
    <xf numFmtId="0" fontId="12" fillId="0" borderId="31" xfId="51" applyFont="1" applyFill="1" applyBorder="1" applyAlignment="1" applyProtection="1">
      <alignment horizontal="right" vertical="center" wrapText="1"/>
      <protection hidden="1"/>
    </xf>
    <xf numFmtId="0" fontId="12" fillId="0" borderId="34" xfId="51" applyFont="1" applyFill="1" applyBorder="1" applyAlignment="1" applyProtection="1">
      <alignment horizontal="right" vertical="center" wrapText="1"/>
      <protection hidden="1"/>
    </xf>
    <xf numFmtId="0" fontId="13" fillId="0" borderId="31" xfId="51" applyFont="1" applyFill="1" applyBorder="1" applyAlignment="1" applyProtection="1">
      <alignment horizontal="right" vertical="center" wrapText="1"/>
      <protection hidden="1"/>
    </xf>
    <xf numFmtId="0" fontId="13" fillId="0" borderId="34" xfId="51" applyFont="1" applyFill="1" applyBorder="1" applyAlignment="1" applyProtection="1">
      <alignment horizontal="right" vertical="center" wrapText="1"/>
      <protection hidden="1"/>
    </xf>
    <xf numFmtId="40" fontId="10" fillId="36" borderId="26" xfId="107" applyFont="1" applyFill="1" applyBorder="1" applyAlignment="1" applyProtection="1">
      <alignment vertical="center" wrapText="1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43" fontId="10" fillId="36" borderId="27" xfId="107" applyNumberFormat="1" applyFont="1" applyFill="1" applyBorder="1" applyAlignment="1" applyProtection="1">
      <alignment horizontal="center" vertical="center" wrapText="1"/>
      <protection hidden="1"/>
    </xf>
    <xf numFmtId="43" fontId="10" fillId="0" borderId="27" xfId="107" applyNumberFormat="1" applyFont="1" applyFill="1" applyBorder="1" applyAlignment="1" applyProtection="1">
      <alignment horizontal="center" vertical="center" wrapText="1"/>
      <protection hidden="1"/>
    </xf>
    <xf numFmtId="40" fontId="10" fillId="36" borderId="36" xfId="107" applyFont="1" applyFill="1" applyBorder="1" applyAlignment="1" applyProtection="1">
      <alignment vertical="center" wrapText="1"/>
      <protection hidden="1"/>
    </xf>
    <xf numFmtId="43" fontId="10" fillId="36" borderId="37" xfId="107" applyNumberFormat="1" applyFont="1" applyFill="1" applyBorder="1" applyAlignment="1" applyProtection="1">
      <alignment horizontal="center" vertical="center" wrapText="1"/>
      <protection hidden="1"/>
    </xf>
    <xf numFmtId="0" fontId="1" fillId="36" borderId="28" xfId="0" applyFont="1" applyFill="1" applyBorder="1" applyAlignment="1" applyProtection="1">
      <alignment horizontal="left" vertical="center" wrapText="1"/>
      <protection hidden="1"/>
    </xf>
    <xf numFmtId="0" fontId="1" fillId="36" borderId="30" xfId="0" applyFont="1" applyFill="1" applyBorder="1" applyAlignment="1" applyProtection="1">
      <alignment horizontal="left" vertical="center" wrapText="1"/>
      <protection hidden="1"/>
    </xf>
    <xf numFmtId="0" fontId="1" fillId="34" borderId="38" xfId="0" applyFont="1" applyFill="1" applyBorder="1" applyAlignment="1" applyProtection="1">
      <alignment horizontal="center" vertical="center"/>
      <protection hidden="1"/>
    </xf>
    <xf numFmtId="1" fontId="15" fillId="34" borderId="39" xfId="0" applyNumberFormat="1" applyFont="1" applyFill="1" applyBorder="1" applyAlignment="1" applyProtection="1">
      <alignment vertical="center" wrapText="1"/>
      <protection hidden="1"/>
    </xf>
    <xf numFmtId="2" fontId="15" fillId="34" borderId="39" xfId="0" applyNumberFormat="1" applyFont="1" applyFill="1" applyBorder="1" applyAlignment="1" applyProtection="1">
      <alignment vertical="center" wrapText="1"/>
      <protection hidden="1"/>
    </xf>
    <xf numFmtId="43" fontId="15" fillId="34" borderId="40" xfId="107" applyNumberFormat="1" applyFont="1" applyFill="1" applyBorder="1" applyAlignment="1" applyProtection="1">
      <alignment vertical="center" wrapText="1"/>
      <protection hidden="1"/>
    </xf>
    <xf numFmtId="0" fontId="12" fillId="0" borderId="41" xfId="51" applyFont="1" applyFill="1" applyBorder="1" applyAlignment="1" applyProtection="1">
      <alignment horizontal="left" vertical="center" wrapText="1"/>
      <protection hidden="1"/>
    </xf>
    <xf numFmtId="2" fontId="12" fillId="0" borderId="41" xfId="51" applyNumberFormat="1" applyFont="1" applyFill="1" applyBorder="1" applyAlignment="1" applyProtection="1">
      <alignment horizontal="right" vertical="center" wrapText="1"/>
      <protection hidden="1"/>
    </xf>
    <xf numFmtId="0" fontId="12" fillId="0" borderId="41" xfId="51" applyFont="1" applyFill="1" applyBorder="1" applyAlignment="1" applyProtection="1">
      <alignment horizontal="center" vertical="center" wrapText="1"/>
      <protection hidden="1"/>
    </xf>
    <xf numFmtId="0" fontId="12" fillId="0" borderId="41" xfId="51" applyFont="1" applyFill="1" applyBorder="1" applyAlignment="1" applyProtection="1">
      <alignment horizontal="right" vertical="center" wrapText="1"/>
      <protection hidden="1"/>
    </xf>
    <xf numFmtId="0" fontId="12" fillId="0" borderId="42" xfId="5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25" xfId="0" applyFont="1" applyFill="1" applyBorder="1" applyAlignment="1" applyProtection="1">
      <alignment horizontal="left" vertical="center" wrapText="1"/>
      <protection hidden="1"/>
    </xf>
    <xf numFmtId="0" fontId="1" fillId="36" borderId="26" xfId="0" applyFont="1" applyFill="1" applyBorder="1" applyAlignment="1" applyProtection="1">
      <alignment horizontal="left" vertical="center" wrapText="1"/>
      <protection hidden="1"/>
    </xf>
    <xf numFmtId="0" fontId="1" fillId="36" borderId="27" xfId="0" applyFont="1" applyFill="1" applyBorder="1" applyAlignment="1" applyProtection="1">
      <alignment horizontal="left" vertical="center" wrapText="1"/>
      <protection hidden="1"/>
    </xf>
    <xf numFmtId="198" fontId="0" fillId="0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12" xfId="51" applyFont="1" applyFill="1" applyBorder="1" applyAlignment="1" applyProtection="1">
      <alignment horizontal="right" vertical="center" wrapText="1"/>
      <protection locked="0"/>
    </xf>
    <xf numFmtId="0" fontId="12" fillId="0" borderId="21" xfId="51" applyFont="1" applyFill="1" applyBorder="1" applyAlignment="1" applyProtection="1">
      <alignment horizontal="right" vertical="center" wrapText="1"/>
      <protection locked="0"/>
    </xf>
    <xf numFmtId="0" fontId="12" fillId="0" borderId="33" xfId="51" applyFont="1" applyFill="1" applyBorder="1" applyAlignment="1" applyProtection="1">
      <alignment horizontal="right" vertical="center" wrapText="1"/>
      <protection locked="0"/>
    </xf>
    <xf numFmtId="40" fontId="10" fillId="0" borderId="26" xfId="107" applyFont="1" applyFill="1" applyBorder="1" applyAlignment="1" applyProtection="1">
      <alignment vertical="center" wrapText="1"/>
      <protection locked="0"/>
    </xf>
    <xf numFmtId="1" fontId="15" fillId="34" borderId="43" xfId="0" applyNumberFormat="1" applyFont="1" applyFill="1" applyBorder="1" applyAlignment="1" applyProtection="1">
      <alignment horizontal="left" vertical="center" wrapText="1"/>
      <protection hidden="1"/>
    </xf>
    <xf numFmtId="1" fontId="15" fillId="34" borderId="44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21" xfId="51" applyFont="1" applyFill="1" applyBorder="1" applyAlignment="1" applyProtection="1">
      <alignment horizontal="center" vertical="center" wrapText="1"/>
      <protection hidden="1"/>
    </xf>
    <xf numFmtId="0" fontId="13" fillId="0" borderId="33" xfId="51" applyFont="1" applyFill="1" applyBorder="1" applyAlignment="1" applyProtection="1">
      <alignment horizontal="center" vertical="center" wrapText="1"/>
      <protection hidden="1"/>
    </xf>
    <xf numFmtId="40" fontId="10" fillId="36" borderId="25" xfId="107" applyFont="1" applyFill="1" applyBorder="1" applyAlignment="1" applyProtection="1">
      <alignment horizontal="center" vertical="center" wrapText="1"/>
      <protection hidden="1"/>
    </xf>
    <xf numFmtId="40" fontId="10" fillId="36" borderId="26" xfId="107" applyFont="1" applyFill="1" applyBorder="1" applyAlignment="1" applyProtection="1">
      <alignment horizontal="center" vertical="center" wrapText="1"/>
      <protection hidden="1"/>
    </xf>
    <xf numFmtId="1" fontId="15" fillId="34" borderId="26" xfId="0" applyNumberFormat="1" applyFont="1" applyFill="1" applyBorder="1" applyAlignment="1" applyProtection="1">
      <alignment horizontal="left" vertical="center" wrapText="1"/>
      <protection hidden="1"/>
    </xf>
    <xf numFmtId="40" fontId="10" fillId="0" borderId="45" xfId="107" applyFont="1" applyFill="1" applyBorder="1" applyAlignment="1" applyProtection="1">
      <alignment horizontal="center" vertical="center" wrapText="1"/>
      <protection hidden="1"/>
    </xf>
    <xf numFmtId="40" fontId="10" fillId="0" borderId="46" xfId="107" applyFont="1" applyFill="1" applyBorder="1" applyAlignment="1" applyProtection="1">
      <alignment horizontal="center" vertical="center" wrapText="1"/>
      <protection hidden="1"/>
    </xf>
    <xf numFmtId="40" fontId="10" fillId="0" borderId="47" xfId="107" applyFont="1" applyFill="1" applyBorder="1" applyAlignment="1" applyProtection="1">
      <alignment horizontal="center" vertical="center" wrapText="1"/>
      <protection hidden="1"/>
    </xf>
    <xf numFmtId="40" fontId="10" fillId="36" borderId="48" xfId="107" applyFont="1" applyFill="1" applyBorder="1" applyAlignment="1" applyProtection="1">
      <alignment horizontal="center" vertical="center" wrapText="1"/>
      <protection hidden="1"/>
    </xf>
    <xf numFmtId="40" fontId="10" fillId="36" borderId="36" xfId="107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50" xfId="0" applyFont="1" applyFill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horizontal="center" vertical="center"/>
      <protection hidden="1"/>
    </xf>
    <xf numFmtId="0" fontId="1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55" xfId="0" applyFont="1" applyFill="1" applyBorder="1" applyAlignment="1" applyProtection="1">
      <alignment horizontal="center" vertical="center"/>
      <protection hidden="1"/>
    </xf>
    <xf numFmtId="0" fontId="1" fillId="33" borderId="56" xfId="0" applyFont="1" applyFill="1" applyBorder="1" applyAlignment="1" applyProtection="1">
      <alignment horizontal="center" vertical="center"/>
      <protection hidden="1"/>
    </xf>
    <xf numFmtId="3" fontId="1" fillId="33" borderId="49" xfId="0" applyNumberFormat="1" applyFont="1" applyFill="1" applyBorder="1" applyAlignment="1" applyProtection="1">
      <alignment horizontal="center" vertical="center"/>
      <protection hidden="1"/>
    </xf>
    <xf numFmtId="3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</cellXfs>
  <cellStyles count="9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2 2 2" xfId="53"/>
    <cellStyle name="Normal 2 2 3" xfId="54"/>
    <cellStyle name="Normal 2 3" xfId="55"/>
    <cellStyle name="Normal 2 3 2" xfId="56"/>
    <cellStyle name="Normal 2 3 3" xfId="57"/>
    <cellStyle name="Normal 2 4" xfId="58"/>
    <cellStyle name="Normal 2 4 2" xfId="59"/>
    <cellStyle name="Normal 2 4 3" xfId="60"/>
    <cellStyle name="Normal 2 5" xfId="61"/>
    <cellStyle name="Normal 2 5 2" xfId="62"/>
    <cellStyle name="Normal 2 5 3" xfId="63"/>
    <cellStyle name="Normal 2 6" xfId="64"/>
    <cellStyle name="Normal 2 6 2" xfId="65"/>
    <cellStyle name="Normal 2 6 3" xfId="66"/>
    <cellStyle name="Normal 2 7" xfId="67"/>
    <cellStyle name="Normal 2 8" xfId="68"/>
    <cellStyle name="Normal 3" xfId="69"/>
    <cellStyle name="Normal 4" xfId="70"/>
    <cellStyle name="Normal 5" xfId="71"/>
    <cellStyle name="Normal 5 2" xfId="72"/>
    <cellStyle name="Normal 5 3" xfId="73"/>
    <cellStyle name="Normal 6" xfId="74"/>
    <cellStyle name="Nota" xfId="75"/>
    <cellStyle name="planilhas" xfId="76"/>
    <cellStyle name="Percent" xfId="77"/>
    <cellStyle name="Porcentagem 2" xfId="78"/>
    <cellStyle name="Saída" xfId="79"/>
    <cellStyle name="Comma [0]" xfId="80"/>
    <cellStyle name="Separador de milhares 2" xfId="81"/>
    <cellStyle name="Separador de milhares 2 2" xfId="82"/>
    <cellStyle name="Separador de milhares 2 2 2" xfId="83"/>
    <cellStyle name="Separador de milhares 2 2 3" xfId="84"/>
    <cellStyle name="Separador de milhares 2 3" xfId="85"/>
    <cellStyle name="Separador de milhares 2 3 2" xfId="86"/>
    <cellStyle name="Separador de milhares 2 3 3" xfId="87"/>
    <cellStyle name="Separador de milhares 2 4" xfId="88"/>
    <cellStyle name="Separador de milhares 2 4 2" xfId="89"/>
    <cellStyle name="Separador de milhares 2 4 3" xfId="90"/>
    <cellStyle name="Separador de milhares 2 5" xfId="91"/>
    <cellStyle name="Separador de milhares 2 5 2" xfId="92"/>
    <cellStyle name="Separador de milhares 2 5 3" xfId="93"/>
    <cellStyle name="Separador de milhares 2 6" xfId="94"/>
    <cellStyle name="Separador de milhares 2 6 2" xfId="95"/>
    <cellStyle name="Separador de milhares 2 6 3" xfId="96"/>
    <cellStyle name="Separador de milhares 3" xfId="97"/>
    <cellStyle name="Separador de milhares 4" xfId="98"/>
    <cellStyle name="Texto de Aviso" xfId="99"/>
    <cellStyle name="Texto Explicativo" xfId="100"/>
    <cellStyle name="Título" xfId="101"/>
    <cellStyle name="Título 1" xfId="102"/>
    <cellStyle name="Título 2" xfId="103"/>
    <cellStyle name="Título 3" xfId="104"/>
    <cellStyle name="Título 4" xfId="105"/>
    <cellStyle name="Total" xfId="106"/>
    <cellStyle name="Comma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view="pageBreakPreview" zoomScaleSheetLayoutView="100" workbookViewId="0" topLeftCell="A1">
      <selection activeCell="M9" sqref="M9"/>
    </sheetView>
  </sheetViews>
  <sheetFormatPr defaultColWidth="9.140625" defaultRowHeight="12.75"/>
  <cols>
    <col min="1" max="1" width="6.421875" style="11" customWidth="1"/>
    <col min="2" max="2" width="6.8515625" style="12" bestFit="1" customWidth="1"/>
    <col min="3" max="3" width="68.28125" style="11" customWidth="1"/>
    <col min="4" max="4" width="9.421875" style="13" bestFit="1" customWidth="1"/>
    <col min="5" max="5" width="7.140625" style="11" bestFit="1" customWidth="1"/>
    <col min="6" max="7" width="14.00390625" style="14" bestFit="1" customWidth="1"/>
    <col min="8" max="8" width="16.28125" style="11" bestFit="1" customWidth="1"/>
    <col min="9" max="33" width="11.421875" style="11" customWidth="1"/>
    <col min="34" max="34" width="56.28125" style="11" customWidth="1"/>
    <col min="35" max="16384" width="9.140625" style="11" customWidth="1"/>
  </cols>
  <sheetData>
    <row r="1" spans="1:11" s="1" customFormat="1" ht="15.75">
      <c r="A1" s="139" t="s">
        <v>0</v>
      </c>
      <c r="B1" s="139"/>
      <c r="C1" s="139"/>
      <c r="D1" s="139"/>
      <c r="E1" s="139"/>
      <c r="F1" s="139"/>
      <c r="G1" s="139"/>
      <c r="H1" s="139"/>
      <c r="J1" s="35"/>
      <c r="K1" s="35"/>
    </row>
    <row r="2" spans="1:11" s="2" customFormat="1" ht="12.75" customHeight="1">
      <c r="A2" s="140" t="s">
        <v>283</v>
      </c>
      <c r="B2" s="140"/>
      <c r="C2" s="140"/>
      <c r="D2" s="140"/>
      <c r="E2" s="140"/>
      <c r="F2" s="140"/>
      <c r="G2" s="140"/>
      <c r="H2" s="140"/>
      <c r="J2" s="36"/>
      <c r="K2" s="35"/>
    </row>
    <row r="3" spans="1:11" s="2" customFormat="1" ht="21" customHeight="1">
      <c r="A3" s="140" t="s">
        <v>284</v>
      </c>
      <c r="B3" s="140"/>
      <c r="C3" s="140"/>
      <c r="D3" s="140"/>
      <c r="E3" s="140"/>
      <c r="F3" s="140"/>
      <c r="G3" s="140"/>
      <c r="H3" s="140"/>
      <c r="J3" s="35"/>
      <c r="K3" s="35"/>
    </row>
    <row r="4" spans="1:11" s="2" customFormat="1" ht="12.75">
      <c r="A4" s="140" t="s">
        <v>53</v>
      </c>
      <c r="B4" s="141"/>
      <c r="C4" s="141"/>
      <c r="D4" s="141"/>
      <c r="E4" s="141"/>
      <c r="F4" s="141"/>
      <c r="G4" s="141"/>
      <c r="H4" s="141"/>
      <c r="J4" s="36"/>
      <c r="K4" s="35"/>
    </row>
    <row r="5" spans="1:11" s="2" customFormat="1" ht="12.75">
      <c r="A5" s="140" t="s">
        <v>54</v>
      </c>
      <c r="B5" s="141"/>
      <c r="C5" s="141"/>
      <c r="D5" s="141"/>
      <c r="E5" s="141"/>
      <c r="F5" s="141"/>
      <c r="G5" s="141"/>
      <c r="H5" s="141"/>
      <c r="J5" s="35"/>
      <c r="K5" s="35"/>
    </row>
    <row r="6" spans="1:11" s="2" customFormat="1" ht="30.75" customHeight="1" thickBot="1">
      <c r="A6" s="140" t="s">
        <v>55</v>
      </c>
      <c r="B6" s="141"/>
      <c r="C6" s="141"/>
      <c r="D6" s="141"/>
      <c r="E6" s="141"/>
      <c r="F6" s="141"/>
      <c r="G6" s="141"/>
      <c r="H6" s="141"/>
      <c r="J6" s="35"/>
      <c r="K6" s="35"/>
    </row>
    <row r="7" spans="1:8" s="3" customFormat="1" ht="12.75">
      <c r="A7" s="135" t="s">
        <v>1</v>
      </c>
      <c r="B7" s="128"/>
      <c r="C7" s="128" t="s">
        <v>2</v>
      </c>
      <c r="D7" s="137" t="s">
        <v>3</v>
      </c>
      <c r="E7" s="128" t="s">
        <v>4</v>
      </c>
      <c r="F7" s="128" t="s">
        <v>10</v>
      </c>
      <c r="G7" s="128"/>
      <c r="H7" s="130" t="s">
        <v>9</v>
      </c>
    </row>
    <row r="8" spans="1:8" s="3" customFormat="1" ht="12.75">
      <c r="A8" s="136"/>
      <c r="B8" s="129"/>
      <c r="C8" s="129"/>
      <c r="D8" s="138"/>
      <c r="E8" s="129"/>
      <c r="F8" s="4" t="s">
        <v>7</v>
      </c>
      <c r="G8" s="4" t="s">
        <v>6</v>
      </c>
      <c r="H8" s="131"/>
    </row>
    <row r="9" spans="1:8" s="9" customFormat="1" ht="38.25">
      <c r="A9" s="17">
        <v>1</v>
      </c>
      <c r="B9" s="15"/>
      <c r="C9" s="5" t="s">
        <v>282</v>
      </c>
      <c r="D9" s="6"/>
      <c r="E9" s="7"/>
      <c r="F9" s="8"/>
      <c r="G9" s="8"/>
      <c r="H9" s="18" t="s">
        <v>5</v>
      </c>
    </row>
    <row r="10" spans="1:8" s="9" customFormat="1" ht="12.75">
      <c r="A10" s="43"/>
      <c r="B10" s="44" t="s">
        <v>50</v>
      </c>
      <c r="C10" s="45" t="s">
        <v>51</v>
      </c>
      <c r="D10" s="46"/>
      <c r="E10" s="47"/>
      <c r="F10" s="48"/>
      <c r="G10" s="48"/>
      <c r="H10" s="49"/>
    </row>
    <row r="11" spans="1:8" s="9" customFormat="1" ht="12.75">
      <c r="A11" s="50"/>
      <c r="B11" s="51" t="s">
        <v>11</v>
      </c>
      <c r="C11" s="52" t="s">
        <v>56</v>
      </c>
      <c r="D11" s="52"/>
      <c r="E11" s="52"/>
      <c r="F11" s="52"/>
      <c r="G11" s="52"/>
      <c r="H11" s="53"/>
    </row>
    <row r="12" spans="1:8" s="9" customFormat="1" ht="12.75">
      <c r="A12" s="27"/>
      <c r="B12" s="54" t="s">
        <v>57</v>
      </c>
      <c r="C12" s="55" t="s">
        <v>58</v>
      </c>
      <c r="D12" s="56">
        <v>1</v>
      </c>
      <c r="E12" s="57" t="s">
        <v>59</v>
      </c>
      <c r="F12" s="58"/>
      <c r="G12" s="58"/>
      <c r="H12" s="59">
        <f>(SUM($F12:$G12))*$D12</f>
        <v>0</v>
      </c>
    </row>
    <row r="13" spans="1:8" s="9" customFormat="1" ht="51">
      <c r="A13" s="27"/>
      <c r="B13" s="54" t="s">
        <v>60</v>
      </c>
      <c r="C13" s="55" t="s">
        <v>61</v>
      </c>
      <c r="D13" s="56">
        <v>4</v>
      </c>
      <c r="E13" s="57" t="s">
        <v>62</v>
      </c>
      <c r="F13" s="58"/>
      <c r="G13" s="56" t="s">
        <v>15</v>
      </c>
      <c r="H13" s="59">
        <f aca="true" t="shared" si="0" ref="H13:H76">(SUM($F13:$G13))*$D13</f>
        <v>0</v>
      </c>
    </row>
    <row r="14" spans="1:8" s="9" customFormat="1" ht="12.75">
      <c r="A14" s="27"/>
      <c r="B14" s="115" t="s">
        <v>63</v>
      </c>
      <c r="C14" s="115"/>
      <c r="D14" s="60"/>
      <c r="E14" s="60"/>
      <c r="F14" s="60"/>
      <c r="G14" s="60"/>
      <c r="H14" s="61">
        <f>SUM(H12:H13)</f>
        <v>0</v>
      </c>
    </row>
    <row r="15" spans="1:8" s="9" customFormat="1" ht="12.75">
      <c r="A15" s="27"/>
      <c r="B15" s="54" t="s">
        <v>12</v>
      </c>
      <c r="C15" s="62" t="s">
        <v>64</v>
      </c>
      <c r="D15" s="62"/>
      <c r="E15" s="62"/>
      <c r="F15" s="62"/>
      <c r="G15" s="62"/>
      <c r="H15" s="63"/>
    </row>
    <row r="16" spans="1:8" s="9" customFormat="1" ht="12.75">
      <c r="A16" s="27"/>
      <c r="B16" s="54" t="s">
        <v>65</v>
      </c>
      <c r="C16" s="55" t="s">
        <v>66</v>
      </c>
      <c r="D16" s="56">
        <v>16</v>
      </c>
      <c r="E16" s="57" t="s">
        <v>59</v>
      </c>
      <c r="F16" s="56" t="s">
        <v>15</v>
      </c>
      <c r="G16" s="58"/>
      <c r="H16" s="59">
        <f t="shared" si="0"/>
        <v>0</v>
      </c>
    </row>
    <row r="17" spans="1:8" s="9" customFormat="1" ht="12.75">
      <c r="A17" s="27"/>
      <c r="B17" s="54" t="s">
        <v>67</v>
      </c>
      <c r="C17" s="55" t="s">
        <v>68</v>
      </c>
      <c r="D17" s="56">
        <v>37</v>
      </c>
      <c r="E17" s="57" t="s">
        <v>59</v>
      </c>
      <c r="F17" s="56" t="s">
        <v>15</v>
      </c>
      <c r="G17" s="58"/>
      <c r="H17" s="59">
        <f t="shared" si="0"/>
        <v>0</v>
      </c>
    </row>
    <row r="18" spans="1:8" s="9" customFormat="1" ht="12.75">
      <c r="A18" s="27"/>
      <c r="B18" s="54" t="s">
        <v>69</v>
      </c>
      <c r="C18" s="55" t="s">
        <v>70</v>
      </c>
      <c r="D18" s="56">
        <v>6</v>
      </c>
      <c r="E18" s="57" t="s">
        <v>62</v>
      </c>
      <c r="F18" s="56" t="s">
        <v>15</v>
      </c>
      <c r="G18" s="58"/>
      <c r="H18" s="59">
        <f t="shared" si="0"/>
        <v>0</v>
      </c>
    </row>
    <row r="19" spans="1:8" s="9" customFormat="1" ht="12.75">
      <c r="A19" s="27"/>
      <c r="B19" s="54" t="s">
        <v>71</v>
      </c>
      <c r="C19" s="55" t="s">
        <v>72</v>
      </c>
      <c r="D19" s="56">
        <v>6</v>
      </c>
      <c r="E19" s="57" t="s">
        <v>73</v>
      </c>
      <c r="F19" s="56" t="s">
        <v>15</v>
      </c>
      <c r="G19" s="58"/>
      <c r="H19" s="59">
        <f t="shared" si="0"/>
        <v>0</v>
      </c>
    </row>
    <row r="20" spans="1:8" s="9" customFormat="1" ht="12.75">
      <c r="A20" s="27"/>
      <c r="B20" s="54" t="s">
        <v>74</v>
      </c>
      <c r="C20" s="55" t="s">
        <v>75</v>
      </c>
      <c r="D20" s="56">
        <v>3</v>
      </c>
      <c r="E20" s="57" t="s">
        <v>59</v>
      </c>
      <c r="F20" s="56" t="s">
        <v>15</v>
      </c>
      <c r="G20" s="58"/>
      <c r="H20" s="59">
        <f t="shared" si="0"/>
        <v>0</v>
      </c>
    </row>
    <row r="21" spans="1:8" s="9" customFormat="1" ht="12.75">
      <c r="A21" s="27"/>
      <c r="B21" s="54" t="s">
        <v>76</v>
      </c>
      <c r="C21" s="55" t="s">
        <v>77</v>
      </c>
      <c r="D21" s="56">
        <v>27</v>
      </c>
      <c r="E21" s="57" t="s">
        <v>59</v>
      </c>
      <c r="F21" s="56" t="s">
        <v>15</v>
      </c>
      <c r="G21" s="58"/>
      <c r="H21" s="59">
        <f t="shared" si="0"/>
        <v>0</v>
      </c>
    </row>
    <row r="22" spans="1:8" s="9" customFormat="1" ht="12.75">
      <c r="A22" s="27"/>
      <c r="B22" s="54" t="s">
        <v>78</v>
      </c>
      <c r="C22" s="55" t="s">
        <v>79</v>
      </c>
      <c r="D22" s="56">
        <v>1</v>
      </c>
      <c r="E22" s="57" t="s">
        <v>80</v>
      </c>
      <c r="F22" s="56" t="s">
        <v>15</v>
      </c>
      <c r="G22" s="58"/>
      <c r="H22" s="59">
        <f t="shared" si="0"/>
        <v>0</v>
      </c>
    </row>
    <row r="23" spans="1:8" s="9" customFormat="1" ht="12.75">
      <c r="A23" s="27"/>
      <c r="B23" s="54" t="s">
        <v>81</v>
      </c>
      <c r="C23" s="55" t="s">
        <v>82</v>
      </c>
      <c r="D23" s="56">
        <v>4</v>
      </c>
      <c r="E23" s="57" t="s">
        <v>62</v>
      </c>
      <c r="F23" s="58"/>
      <c r="G23" s="56" t="s">
        <v>15</v>
      </c>
      <c r="H23" s="59">
        <f t="shared" si="0"/>
        <v>0</v>
      </c>
    </row>
    <row r="24" spans="1:8" s="9" customFormat="1" ht="12.75">
      <c r="A24" s="27"/>
      <c r="B24" s="54" t="s">
        <v>83</v>
      </c>
      <c r="C24" s="55" t="s">
        <v>84</v>
      </c>
      <c r="D24" s="56">
        <v>3</v>
      </c>
      <c r="E24" s="57" t="s">
        <v>85</v>
      </c>
      <c r="F24" s="56" t="s">
        <v>15</v>
      </c>
      <c r="G24" s="58"/>
      <c r="H24" s="59">
        <f t="shared" si="0"/>
        <v>0</v>
      </c>
    </row>
    <row r="25" spans="1:8" s="9" customFormat="1" ht="12.75">
      <c r="A25" s="27"/>
      <c r="B25" s="54" t="s">
        <v>86</v>
      </c>
      <c r="C25" s="55" t="s">
        <v>87</v>
      </c>
      <c r="D25" s="56">
        <v>27</v>
      </c>
      <c r="E25" s="57" t="s">
        <v>73</v>
      </c>
      <c r="F25" s="56" t="s">
        <v>15</v>
      </c>
      <c r="G25" s="58"/>
      <c r="H25" s="59">
        <f t="shared" si="0"/>
        <v>0</v>
      </c>
    </row>
    <row r="26" spans="1:8" s="9" customFormat="1" ht="12.75">
      <c r="A26" s="27"/>
      <c r="B26" s="115" t="s">
        <v>88</v>
      </c>
      <c r="C26" s="115"/>
      <c r="D26" s="60"/>
      <c r="E26" s="60"/>
      <c r="F26" s="60"/>
      <c r="G26" s="60"/>
      <c r="H26" s="61">
        <f>SUM(H16:H25)</f>
        <v>0</v>
      </c>
    </row>
    <row r="27" spans="1:8" s="9" customFormat="1" ht="12.75">
      <c r="A27" s="27"/>
      <c r="B27" s="54" t="s">
        <v>16</v>
      </c>
      <c r="C27" s="62" t="s">
        <v>89</v>
      </c>
      <c r="D27" s="62"/>
      <c r="E27" s="62"/>
      <c r="F27" s="62"/>
      <c r="G27" s="62"/>
      <c r="H27" s="63"/>
    </row>
    <row r="28" spans="1:8" s="9" customFormat="1" ht="12.75">
      <c r="A28" s="27"/>
      <c r="B28" s="54" t="s">
        <v>90</v>
      </c>
      <c r="C28" s="55" t="s">
        <v>91</v>
      </c>
      <c r="D28" s="56">
        <v>3</v>
      </c>
      <c r="E28" s="57" t="s">
        <v>80</v>
      </c>
      <c r="F28" s="56" t="s">
        <v>15</v>
      </c>
      <c r="G28" s="58"/>
      <c r="H28" s="59">
        <f t="shared" si="0"/>
        <v>0</v>
      </c>
    </row>
    <row r="29" spans="1:8" s="9" customFormat="1" ht="12.75">
      <c r="A29" s="27"/>
      <c r="B29" s="54" t="s">
        <v>92</v>
      </c>
      <c r="C29" s="55" t="s">
        <v>93</v>
      </c>
      <c r="D29" s="56">
        <v>4</v>
      </c>
      <c r="E29" s="57" t="s">
        <v>80</v>
      </c>
      <c r="F29" s="58"/>
      <c r="G29" s="58"/>
      <c r="H29" s="59">
        <f t="shared" si="0"/>
        <v>0</v>
      </c>
    </row>
    <row r="30" spans="1:8" s="9" customFormat="1" ht="12.75">
      <c r="A30" s="27"/>
      <c r="B30" s="54" t="s">
        <v>94</v>
      </c>
      <c r="C30" s="55" t="s">
        <v>95</v>
      </c>
      <c r="D30" s="56">
        <v>11</v>
      </c>
      <c r="E30" s="57" t="s">
        <v>59</v>
      </c>
      <c r="F30" s="56" t="s">
        <v>15</v>
      </c>
      <c r="G30" s="58"/>
      <c r="H30" s="59">
        <f t="shared" si="0"/>
        <v>0</v>
      </c>
    </row>
    <row r="31" spans="1:8" s="9" customFormat="1" ht="12.75">
      <c r="A31" s="27"/>
      <c r="B31" s="54" t="s">
        <v>96</v>
      </c>
      <c r="C31" s="55" t="s">
        <v>97</v>
      </c>
      <c r="D31" s="56">
        <v>1</v>
      </c>
      <c r="E31" s="57" t="s">
        <v>80</v>
      </c>
      <c r="F31" s="58"/>
      <c r="G31" s="58"/>
      <c r="H31" s="59">
        <f t="shared" si="0"/>
        <v>0</v>
      </c>
    </row>
    <row r="32" spans="1:8" s="9" customFormat="1" ht="12.75">
      <c r="A32" s="27"/>
      <c r="B32" s="54" t="s">
        <v>98</v>
      </c>
      <c r="C32" s="55" t="s">
        <v>99</v>
      </c>
      <c r="D32" s="56">
        <v>1</v>
      </c>
      <c r="E32" s="57" t="s">
        <v>80</v>
      </c>
      <c r="F32" s="56" t="s">
        <v>15</v>
      </c>
      <c r="G32" s="58"/>
      <c r="H32" s="59">
        <f t="shared" si="0"/>
        <v>0</v>
      </c>
    </row>
    <row r="33" spans="1:8" s="9" customFormat="1" ht="12.75">
      <c r="A33" s="27"/>
      <c r="B33" s="115" t="s">
        <v>100</v>
      </c>
      <c r="C33" s="115"/>
      <c r="D33" s="60"/>
      <c r="E33" s="60"/>
      <c r="F33" s="60"/>
      <c r="G33" s="60"/>
      <c r="H33" s="61">
        <f>SUM(H28:H32)</f>
        <v>0</v>
      </c>
    </row>
    <row r="34" spans="1:8" s="9" customFormat="1" ht="12.75">
      <c r="A34" s="27"/>
      <c r="B34" s="54" t="s">
        <v>33</v>
      </c>
      <c r="C34" s="62" t="s">
        <v>101</v>
      </c>
      <c r="D34" s="62"/>
      <c r="E34" s="62"/>
      <c r="F34" s="62"/>
      <c r="G34" s="62"/>
      <c r="H34" s="63"/>
    </row>
    <row r="35" spans="1:8" s="9" customFormat="1" ht="12.75">
      <c r="A35" s="27"/>
      <c r="B35" s="54" t="s">
        <v>102</v>
      </c>
      <c r="C35" s="55" t="s">
        <v>103</v>
      </c>
      <c r="D35" s="56">
        <v>2</v>
      </c>
      <c r="E35" s="57" t="s">
        <v>80</v>
      </c>
      <c r="F35" s="58"/>
      <c r="G35" s="58"/>
      <c r="H35" s="59">
        <f t="shared" si="0"/>
        <v>0</v>
      </c>
    </row>
    <row r="36" spans="1:12" s="9" customFormat="1" ht="12.75">
      <c r="A36" s="27"/>
      <c r="B36" s="54" t="s">
        <v>104</v>
      </c>
      <c r="C36" s="55" t="s">
        <v>105</v>
      </c>
      <c r="D36" s="56">
        <v>37</v>
      </c>
      <c r="E36" s="57" t="s">
        <v>59</v>
      </c>
      <c r="F36" s="58"/>
      <c r="G36" s="58"/>
      <c r="H36" s="59">
        <f t="shared" si="0"/>
        <v>0</v>
      </c>
      <c r="K36" s="108"/>
      <c r="L36" s="108"/>
    </row>
    <row r="37" spans="1:12" s="9" customFormat="1" ht="12.75">
      <c r="A37" s="27"/>
      <c r="B37" s="54" t="s">
        <v>106</v>
      </c>
      <c r="C37" s="55" t="s">
        <v>107</v>
      </c>
      <c r="D37" s="56">
        <v>37</v>
      </c>
      <c r="E37" s="57" t="s">
        <v>59</v>
      </c>
      <c r="F37" s="58"/>
      <c r="G37" s="58"/>
      <c r="H37" s="59">
        <f t="shared" si="0"/>
        <v>0</v>
      </c>
      <c r="K37" s="108"/>
      <c r="L37" s="108"/>
    </row>
    <row r="38" spans="1:8" s="9" customFormat="1" ht="12.75">
      <c r="A38" s="27"/>
      <c r="B38" s="54" t="s">
        <v>108</v>
      </c>
      <c r="C38" s="55" t="s">
        <v>109</v>
      </c>
      <c r="D38" s="56">
        <v>37</v>
      </c>
      <c r="E38" s="57" t="s">
        <v>59</v>
      </c>
      <c r="F38" s="58"/>
      <c r="G38" s="58"/>
      <c r="H38" s="59">
        <f t="shared" si="0"/>
        <v>0</v>
      </c>
    </row>
    <row r="39" spans="1:12" s="9" customFormat="1" ht="12.75">
      <c r="A39" s="27"/>
      <c r="B39" s="115" t="s">
        <v>110</v>
      </c>
      <c r="C39" s="115"/>
      <c r="D39" s="60"/>
      <c r="E39" s="60"/>
      <c r="F39" s="60"/>
      <c r="G39" s="60"/>
      <c r="H39" s="61">
        <f>SUM(H35:H38)</f>
        <v>0</v>
      </c>
      <c r="K39" s="108"/>
      <c r="L39" s="108"/>
    </row>
    <row r="40" spans="1:12" s="9" customFormat="1" ht="12.75">
      <c r="A40" s="27"/>
      <c r="B40" s="54" t="s">
        <v>34</v>
      </c>
      <c r="C40" s="62" t="s">
        <v>111</v>
      </c>
      <c r="D40" s="62"/>
      <c r="E40" s="62"/>
      <c r="F40" s="62"/>
      <c r="G40" s="62"/>
      <c r="H40" s="63"/>
      <c r="I40" s="37"/>
      <c r="J40" s="37"/>
      <c r="K40" s="108"/>
      <c r="L40" s="108"/>
    </row>
    <row r="41" spans="1:12" s="9" customFormat="1" ht="12.75">
      <c r="A41" s="27"/>
      <c r="B41" s="54" t="s">
        <v>112</v>
      </c>
      <c r="C41" s="55" t="s">
        <v>113</v>
      </c>
      <c r="D41" s="56">
        <v>32</v>
      </c>
      <c r="E41" s="57" t="s">
        <v>59</v>
      </c>
      <c r="F41" s="58"/>
      <c r="G41" s="58"/>
      <c r="H41" s="59">
        <f t="shared" si="0"/>
        <v>0</v>
      </c>
      <c r="I41" s="37"/>
      <c r="J41" s="37"/>
      <c r="K41" s="108"/>
      <c r="L41" s="108"/>
    </row>
    <row r="42" spans="1:12" s="9" customFormat="1" ht="12.75">
      <c r="A42" s="27"/>
      <c r="B42" s="54" t="s">
        <v>114</v>
      </c>
      <c r="C42" s="55" t="s">
        <v>115</v>
      </c>
      <c r="D42" s="56">
        <v>32</v>
      </c>
      <c r="E42" s="57" t="s">
        <v>59</v>
      </c>
      <c r="F42" s="58"/>
      <c r="G42" s="58"/>
      <c r="H42" s="59">
        <f t="shared" si="0"/>
        <v>0</v>
      </c>
      <c r="I42" s="37"/>
      <c r="J42" s="37"/>
      <c r="K42" s="108"/>
      <c r="L42" s="108"/>
    </row>
    <row r="43" spans="1:12" s="9" customFormat="1" ht="25.5">
      <c r="A43" s="27"/>
      <c r="B43" s="54" t="s">
        <v>116</v>
      </c>
      <c r="C43" s="55" t="s">
        <v>117</v>
      </c>
      <c r="D43" s="56">
        <v>183</v>
      </c>
      <c r="E43" s="57" t="s">
        <v>59</v>
      </c>
      <c r="F43" s="58"/>
      <c r="G43" s="58"/>
      <c r="H43" s="59">
        <f t="shared" si="0"/>
        <v>0</v>
      </c>
      <c r="I43" s="37"/>
      <c r="J43" s="37"/>
      <c r="K43" s="108"/>
      <c r="L43" s="108"/>
    </row>
    <row r="44" spans="1:8" s="9" customFormat="1" ht="38.25">
      <c r="A44" s="27"/>
      <c r="B44" s="54" t="s">
        <v>118</v>
      </c>
      <c r="C44" s="55" t="s">
        <v>119</v>
      </c>
      <c r="D44" s="56">
        <v>14</v>
      </c>
      <c r="E44" s="57" t="s">
        <v>120</v>
      </c>
      <c r="F44" s="58"/>
      <c r="G44" s="58"/>
      <c r="H44" s="59">
        <f t="shared" si="0"/>
        <v>0</v>
      </c>
    </row>
    <row r="45" spans="1:8" s="9" customFormat="1" ht="51">
      <c r="A45" s="27"/>
      <c r="B45" s="54" t="s">
        <v>121</v>
      </c>
      <c r="C45" s="55" t="s">
        <v>122</v>
      </c>
      <c r="D45" s="56">
        <v>19</v>
      </c>
      <c r="E45" s="57" t="s">
        <v>59</v>
      </c>
      <c r="F45" s="58"/>
      <c r="G45" s="56" t="s">
        <v>15</v>
      </c>
      <c r="H45" s="59">
        <f t="shared" si="0"/>
        <v>0</v>
      </c>
    </row>
    <row r="46" spans="1:8" s="9" customFormat="1" ht="38.25">
      <c r="A46" s="27"/>
      <c r="B46" s="54" t="s">
        <v>123</v>
      </c>
      <c r="C46" s="55" t="s">
        <v>124</v>
      </c>
      <c r="D46" s="56">
        <v>67</v>
      </c>
      <c r="E46" s="57" t="s">
        <v>59</v>
      </c>
      <c r="F46" s="58"/>
      <c r="G46" s="56" t="s">
        <v>15</v>
      </c>
      <c r="H46" s="59">
        <f t="shared" si="0"/>
        <v>0</v>
      </c>
    </row>
    <row r="47" spans="1:8" s="9" customFormat="1" ht="12.75">
      <c r="A47" s="27"/>
      <c r="B47" s="115" t="s">
        <v>125</v>
      </c>
      <c r="C47" s="115"/>
      <c r="D47" s="60"/>
      <c r="E47" s="60"/>
      <c r="F47" s="60"/>
      <c r="G47" s="60"/>
      <c r="H47" s="61">
        <f>SUM(H41:H46)</f>
        <v>0</v>
      </c>
    </row>
    <row r="48" spans="1:14" s="9" customFormat="1" ht="12.75">
      <c r="A48" s="27"/>
      <c r="B48" s="54" t="s">
        <v>35</v>
      </c>
      <c r="C48" s="62" t="s">
        <v>126</v>
      </c>
      <c r="D48" s="62"/>
      <c r="E48" s="62"/>
      <c r="F48" s="62"/>
      <c r="G48" s="62"/>
      <c r="H48" s="63"/>
      <c r="I48" s="37"/>
      <c r="J48" s="37"/>
      <c r="K48" s="37"/>
      <c r="L48" s="37"/>
      <c r="M48" s="37"/>
      <c r="N48" s="37"/>
    </row>
    <row r="49" spans="1:12" s="9" customFormat="1" ht="12.75">
      <c r="A49" s="27"/>
      <c r="B49" s="54" t="s">
        <v>127</v>
      </c>
      <c r="C49" s="55" t="s">
        <v>128</v>
      </c>
      <c r="D49" s="56">
        <v>32</v>
      </c>
      <c r="E49" s="57" t="s">
        <v>59</v>
      </c>
      <c r="F49" s="58"/>
      <c r="G49" s="56" t="s">
        <v>15</v>
      </c>
      <c r="H49" s="59">
        <f t="shared" si="0"/>
        <v>0</v>
      </c>
      <c r="I49" s="38"/>
      <c r="J49" s="38"/>
      <c r="K49" s="37"/>
      <c r="L49" s="37"/>
    </row>
    <row r="50" spans="1:8" s="9" customFormat="1" ht="12.75">
      <c r="A50" s="27"/>
      <c r="B50" s="115" t="s">
        <v>129</v>
      </c>
      <c r="C50" s="115"/>
      <c r="D50" s="60"/>
      <c r="E50" s="60"/>
      <c r="F50" s="60"/>
      <c r="G50" s="64"/>
      <c r="H50" s="61">
        <f>SUM(H49)</f>
        <v>0</v>
      </c>
    </row>
    <row r="51" spans="1:10" s="9" customFormat="1" ht="12.75">
      <c r="A51" s="27"/>
      <c r="B51" s="54" t="s">
        <v>36</v>
      </c>
      <c r="C51" s="62" t="s">
        <v>130</v>
      </c>
      <c r="D51" s="62"/>
      <c r="E51" s="62"/>
      <c r="F51" s="62"/>
      <c r="G51" s="62"/>
      <c r="H51" s="63"/>
      <c r="I51" s="37"/>
      <c r="J51" s="37"/>
    </row>
    <row r="52" spans="1:8" s="9" customFormat="1" ht="12.75">
      <c r="A52" s="27"/>
      <c r="B52" s="54" t="s">
        <v>131</v>
      </c>
      <c r="C52" s="65" t="s">
        <v>132</v>
      </c>
      <c r="D52" s="66"/>
      <c r="E52" s="67"/>
      <c r="F52" s="66"/>
      <c r="G52" s="66"/>
      <c r="H52" s="68"/>
    </row>
    <row r="53" spans="1:8" s="9" customFormat="1" ht="12.75">
      <c r="A53" s="27"/>
      <c r="B53" s="54" t="s">
        <v>133</v>
      </c>
      <c r="C53" s="55" t="s">
        <v>134</v>
      </c>
      <c r="D53" s="56">
        <v>12</v>
      </c>
      <c r="E53" s="57" t="s">
        <v>73</v>
      </c>
      <c r="F53" s="58"/>
      <c r="G53" s="58"/>
      <c r="H53" s="59">
        <f t="shared" si="0"/>
        <v>0</v>
      </c>
    </row>
    <row r="54" spans="1:8" s="9" customFormat="1" ht="12.75">
      <c r="A54" s="27"/>
      <c r="B54" s="54" t="s">
        <v>135</v>
      </c>
      <c r="C54" s="55" t="s">
        <v>136</v>
      </c>
      <c r="D54" s="56">
        <v>6</v>
      </c>
      <c r="E54" s="57" t="s">
        <v>73</v>
      </c>
      <c r="F54" s="58"/>
      <c r="G54" s="58"/>
      <c r="H54" s="59">
        <f t="shared" si="0"/>
        <v>0</v>
      </c>
    </row>
    <row r="55" spans="1:8" s="9" customFormat="1" ht="12.75">
      <c r="A55" s="27"/>
      <c r="B55" s="54" t="s">
        <v>137</v>
      </c>
      <c r="C55" s="55" t="s">
        <v>138</v>
      </c>
      <c r="D55" s="56">
        <v>9</v>
      </c>
      <c r="E55" s="57" t="s">
        <v>73</v>
      </c>
      <c r="F55" s="58"/>
      <c r="G55" s="58"/>
      <c r="H55" s="59">
        <f t="shared" si="0"/>
        <v>0</v>
      </c>
    </row>
    <row r="56" spans="1:8" s="9" customFormat="1" ht="12.75">
      <c r="A56" s="27"/>
      <c r="B56" s="54" t="s">
        <v>139</v>
      </c>
      <c r="C56" s="55" t="s">
        <v>140</v>
      </c>
      <c r="D56" s="56">
        <v>12</v>
      </c>
      <c r="E56" s="57" t="s">
        <v>73</v>
      </c>
      <c r="F56" s="58"/>
      <c r="G56" s="58"/>
      <c r="H56" s="59">
        <f t="shared" si="0"/>
        <v>0</v>
      </c>
    </row>
    <row r="57" spans="1:8" s="9" customFormat="1" ht="12.75">
      <c r="A57" s="27"/>
      <c r="B57" s="54" t="s">
        <v>141</v>
      </c>
      <c r="C57" s="55" t="s">
        <v>142</v>
      </c>
      <c r="D57" s="56">
        <v>2</v>
      </c>
      <c r="E57" s="57" t="s">
        <v>62</v>
      </c>
      <c r="F57" s="58"/>
      <c r="G57" s="58"/>
      <c r="H57" s="59">
        <f t="shared" si="0"/>
        <v>0</v>
      </c>
    </row>
    <row r="58" spans="1:14" s="9" customFormat="1" ht="12.75">
      <c r="A58" s="27"/>
      <c r="B58" s="54" t="s">
        <v>143</v>
      </c>
      <c r="C58" s="55" t="s">
        <v>144</v>
      </c>
      <c r="D58" s="56">
        <v>7</v>
      </c>
      <c r="E58" s="57" t="s">
        <v>62</v>
      </c>
      <c r="F58" s="58"/>
      <c r="G58" s="58"/>
      <c r="H58" s="59">
        <f t="shared" si="0"/>
        <v>0</v>
      </c>
      <c r="I58" s="37"/>
      <c r="J58" s="37"/>
      <c r="K58" s="37"/>
      <c r="L58" s="37"/>
      <c r="M58" s="37"/>
      <c r="N58" s="37"/>
    </row>
    <row r="59" spans="1:14" s="9" customFormat="1" ht="12.75">
      <c r="A59" s="27"/>
      <c r="B59" s="54" t="s">
        <v>145</v>
      </c>
      <c r="C59" s="55" t="s">
        <v>146</v>
      </c>
      <c r="D59" s="56">
        <v>1</v>
      </c>
      <c r="E59" s="57" t="s">
        <v>62</v>
      </c>
      <c r="F59" s="58"/>
      <c r="G59" s="58"/>
      <c r="H59" s="59">
        <f t="shared" si="0"/>
        <v>0</v>
      </c>
      <c r="I59" s="37"/>
      <c r="J59" s="37"/>
      <c r="K59" s="37"/>
      <c r="L59" s="37"/>
      <c r="M59" s="37"/>
      <c r="N59" s="37"/>
    </row>
    <row r="60" spans="1:8" s="9" customFormat="1" ht="12.75">
      <c r="A60" s="27"/>
      <c r="B60" s="54" t="s">
        <v>147</v>
      </c>
      <c r="C60" s="55" t="s">
        <v>148</v>
      </c>
      <c r="D60" s="56">
        <v>2</v>
      </c>
      <c r="E60" s="57" t="s">
        <v>62</v>
      </c>
      <c r="F60" s="58"/>
      <c r="G60" s="58"/>
      <c r="H60" s="59">
        <f t="shared" si="0"/>
        <v>0</v>
      </c>
    </row>
    <row r="61" spans="1:8" s="9" customFormat="1" ht="12.75">
      <c r="A61" s="27"/>
      <c r="B61" s="54" t="s">
        <v>149</v>
      </c>
      <c r="C61" s="55" t="s">
        <v>150</v>
      </c>
      <c r="D61" s="56">
        <v>3</v>
      </c>
      <c r="E61" s="57" t="s">
        <v>62</v>
      </c>
      <c r="F61" s="58"/>
      <c r="G61" s="58"/>
      <c r="H61" s="59">
        <f t="shared" si="0"/>
        <v>0</v>
      </c>
    </row>
    <row r="62" spans="1:10" s="9" customFormat="1" ht="12.75">
      <c r="A62" s="27"/>
      <c r="B62" s="54" t="s">
        <v>151</v>
      </c>
      <c r="C62" s="55" t="s">
        <v>152</v>
      </c>
      <c r="D62" s="56">
        <v>3</v>
      </c>
      <c r="E62" s="57" t="s">
        <v>62</v>
      </c>
      <c r="F62" s="58"/>
      <c r="G62" s="58"/>
      <c r="H62" s="59">
        <f t="shared" si="0"/>
        <v>0</v>
      </c>
      <c r="I62" s="37"/>
      <c r="J62" s="37"/>
    </row>
    <row r="63" spans="1:10" s="9" customFormat="1" ht="12.75">
      <c r="A63" s="27"/>
      <c r="B63" s="54" t="s">
        <v>153</v>
      </c>
      <c r="C63" s="55" t="s">
        <v>154</v>
      </c>
      <c r="D63" s="56">
        <v>7</v>
      </c>
      <c r="E63" s="57" t="s">
        <v>62</v>
      </c>
      <c r="F63" s="58"/>
      <c r="G63" s="58"/>
      <c r="H63" s="59">
        <f t="shared" si="0"/>
        <v>0</v>
      </c>
      <c r="I63" s="37"/>
      <c r="J63" s="37"/>
    </row>
    <row r="64" spans="1:12" s="9" customFormat="1" ht="12.75">
      <c r="A64" s="27"/>
      <c r="B64" s="54" t="s">
        <v>155</v>
      </c>
      <c r="C64" s="55" t="s">
        <v>156</v>
      </c>
      <c r="D64" s="56">
        <v>18</v>
      </c>
      <c r="E64" s="57" t="s">
        <v>62</v>
      </c>
      <c r="F64" s="58"/>
      <c r="G64" s="58"/>
      <c r="H64" s="59">
        <f t="shared" si="0"/>
        <v>0</v>
      </c>
      <c r="I64" s="37"/>
      <c r="J64" s="37"/>
      <c r="K64" s="37"/>
      <c r="L64" s="37"/>
    </row>
    <row r="65" spans="1:10" s="9" customFormat="1" ht="12.75">
      <c r="A65" s="27"/>
      <c r="B65" s="54" t="s">
        <v>157</v>
      </c>
      <c r="C65" s="55" t="s">
        <v>158</v>
      </c>
      <c r="D65" s="56">
        <v>1</v>
      </c>
      <c r="E65" s="57" t="s">
        <v>62</v>
      </c>
      <c r="F65" s="58"/>
      <c r="G65" s="58"/>
      <c r="H65" s="59">
        <f t="shared" si="0"/>
        <v>0</v>
      </c>
      <c r="I65" s="37"/>
      <c r="J65" s="37"/>
    </row>
    <row r="66" spans="1:10" s="9" customFormat="1" ht="12.75">
      <c r="A66" s="27"/>
      <c r="B66" s="54" t="s">
        <v>159</v>
      </c>
      <c r="C66" s="55" t="s">
        <v>160</v>
      </c>
      <c r="D66" s="56">
        <v>1</v>
      </c>
      <c r="E66" s="57" t="s">
        <v>62</v>
      </c>
      <c r="F66" s="58"/>
      <c r="G66" s="58"/>
      <c r="H66" s="59">
        <f t="shared" si="0"/>
        <v>0</v>
      </c>
      <c r="I66" s="37"/>
      <c r="J66" s="37"/>
    </row>
    <row r="67" spans="1:12" s="9" customFormat="1" ht="12.75">
      <c r="A67" s="27"/>
      <c r="B67" s="54" t="s">
        <v>161</v>
      </c>
      <c r="C67" s="55" t="s">
        <v>162</v>
      </c>
      <c r="D67" s="56">
        <v>9</v>
      </c>
      <c r="E67" s="57" t="s">
        <v>62</v>
      </c>
      <c r="F67" s="58"/>
      <c r="G67" s="58"/>
      <c r="H67" s="59">
        <f t="shared" si="0"/>
        <v>0</v>
      </c>
      <c r="I67" s="37"/>
      <c r="J67" s="37"/>
      <c r="K67" s="37"/>
      <c r="L67" s="37"/>
    </row>
    <row r="68" spans="1:8" s="9" customFormat="1" ht="12.75">
      <c r="A68" s="27"/>
      <c r="B68" s="54" t="s">
        <v>163</v>
      </c>
      <c r="C68" s="55" t="s">
        <v>164</v>
      </c>
      <c r="D68" s="56">
        <v>2</v>
      </c>
      <c r="E68" s="57" t="s">
        <v>62</v>
      </c>
      <c r="F68" s="58"/>
      <c r="G68" s="58"/>
      <c r="H68" s="59">
        <f t="shared" si="0"/>
        <v>0</v>
      </c>
    </row>
    <row r="69" spans="1:8" s="9" customFormat="1" ht="12.75">
      <c r="A69" s="27"/>
      <c r="B69" s="54" t="s">
        <v>165</v>
      </c>
      <c r="C69" s="55" t="s">
        <v>166</v>
      </c>
      <c r="D69" s="56">
        <v>2</v>
      </c>
      <c r="E69" s="57" t="s">
        <v>62</v>
      </c>
      <c r="F69" s="58"/>
      <c r="G69" s="58"/>
      <c r="H69" s="59">
        <f t="shared" si="0"/>
        <v>0</v>
      </c>
    </row>
    <row r="70" spans="1:14" s="9" customFormat="1" ht="12.75">
      <c r="A70" s="27"/>
      <c r="B70" s="54" t="s">
        <v>167</v>
      </c>
      <c r="C70" s="55" t="s">
        <v>168</v>
      </c>
      <c r="D70" s="56">
        <v>7</v>
      </c>
      <c r="E70" s="57" t="s">
        <v>62</v>
      </c>
      <c r="F70" s="58"/>
      <c r="G70" s="58"/>
      <c r="H70" s="59">
        <f t="shared" si="0"/>
        <v>0</v>
      </c>
      <c r="I70" s="125"/>
      <c r="J70" s="125"/>
      <c r="K70" s="125"/>
      <c r="L70" s="125"/>
      <c r="M70" s="125"/>
      <c r="N70" s="125"/>
    </row>
    <row r="71" spans="1:14" s="9" customFormat="1" ht="12.75">
      <c r="A71" s="27"/>
      <c r="B71" s="54" t="s">
        <v>169</v>
      </c>
      <c r="C71" s="55" t="s">
        <v>170</v>
      </c>
      <c r="D71" s="56">
        <v>12</v>
      </c>
      <c r="E71" s="57" t="s">
        <v>62</v>
      </c>
      <c r="F71" s="58"/>
      <c r="G71" s="58"/>
      <c r="H71" s="59">
        <f t="shared" si="0"/>
        <v>0</v>
      </c>
      <c r="I71" s="125"/>
      <c r="J71" s="125"/>
      <c r="K71" s="125"/>
      <c r="L71" s="125"/>
      <c r="M71" s="125"/>
      <c r="N71" s="125"/>
    </row>
    <row r="72" spans="1:14" s="9" customFormat="1" ht="12.75">
      <c r="A72" s="27"/>
      <c r="B72" s="54" t="s">
        <v>171</v>
      </c>
      <c r="C72" s="55" t="s">
        <v>172</v>
      </c>
      <c r="D72" s="56">
        <v>5</v>
      </c>
      <c r="E72" s="57" t="s">
        <v>62</v>
      </c>
      <c r="F72" s="58"/>
      <c r="G72" s="58"/>
      <c r="H72" s="59">
        <f t="shared" si="0"/>
        <v>0</v>
      </c>
      <c r="I72" s="125"/>
      <c r="J72" s="125"/>
      <c r="K72" s="125"/>
      <c r="L72" s="125"/>
      <c r="M72" s="125"/>
      <c r="N72" s="125"/>
    </row>
    <row r="73" spans="1:14" s="9" customFormat="1" ht="12.75">
      <c r="A73" s="27"/>
      <c r="B73" s="54" t="s">
        <v>173</v>
      </c>
      <c r="C73" s="55" t="s">
        <v>174</v>
      </c>
      <c r="D73" s="56">
        <v>3</v>
      </c>
      <c r="E73" s="57" t="s">
        <v>62</v>
      </c>
      <c r="F73" s="58"/>
      <c r="G73" s="58"/>
      <c r="H73" s="59">
        <f t="shared" si="0"/>
        <v>0</v>
      </c>
      <c r="I73" s="125"/>
      <c r="J73" s="125"/>
      <c r="K73" s="125"/>
      <c r="L73" s="125"/>
      <c r="M73" s="125"/>
      <c r="N73" s="125"/>
    </row>
    <row r="74" spans="1:14" s="9" customFormat="1" ht="12.75">
      <c r="A74" s="27"/>
      <c r="B74" s="54" t="s">
        <v>175</v>
      </c>
      <c r="C74" s="55" t="s">
        <v>176</v>
      </c>
      <c r="D74" s="56">
        <v>7</v>
      </c>
      <c r="E74" s="57" t="s">
        <v>62</v>
      </c>
      <c r="F74" s="58"/>
      <c r="G74" s="58"/>
      <c r="H74" s="59">
        <f t="shared" si="0"/>
        <v>0</v>
      </c>
      <c r="I74" s="125"/>
      <c r="J74" s="125"/>
      <c r="K74" s="125"/>
      <c r="L74" s="125"/>
      <c r="M74" s="125"/>
      <c r="N74" s="125"/>
    </row>
    <row r="75" spans="1:14" s="9" customFormat="1" ht="12.75">
      <c r="A75" s="27"/>
      <c r="B75" s="54" t="s">
        <v>177</v>
      </c>
      <c r="C75" s="65" t="s">
        <v>178</v>
      </c>
      <c r="D75" s="66"/>
      <c r="E75" s="67"/>
      <c r="F75" s="66"/>
      <c r="G75" s="66"/>
      <c r="H75" s="59"/>
      <c r="I75" s="125"/>
      <c r="J75" s="125"/>
      <c r="K75" s="125"/>
      <c r="L75" s="125"/>
      <c r="M75" s="125"/>
      <c r="N75" s="125"/>
    </row>
    <row r="76" spans="1:14" s="9" customFormat="1" ht="12.75">
      <c r="A76" s="27"/>
      <c r="B76" s="54" t="s">
        <v>179</v>
      </c>
      <c r="C76" s="55" t="s">
        <v>180</v>
      </c>
      <c r="D76" s="56">
        <v>36</v>
      </c>
      <c r="E76" s="57" t="s">
        <v>73</v>
      </c>
      <c r="F76" s="58"/>
      <c r="G76" s="58"/>
      <c r="H76" s="59">
        <f t="shared" si="0"/>
        <v>0</v>
      </c>
      <c r="I76" s="125"/>
      <c r="J76" s="125"/>
      <c r="K76" s="125"/>
      <c r="L76" s="125"/>
      <c r="M76" s="125"/>
      <c r="N76" s="125"/>
    </row>
    <row r="77" spans="1:8" s="9" customFormat="1" ht="25.5">
      <c r="A77" s="27"/>
      <c r="B77" s="54" t="s">
        <v>181</v>
      </c>
      <c r="C77" s="55" t="s">
        <v>237</v>
      </c>
      <c r="D77" s="56">
        <v>43</v>
      </c>
      <c r="E77" s="57" t="s">
        <v>62</v>
      </c>
      <c r="F77" s="58"/>
      <c r="G77" s="58"/>
      <c r="H77" s="59">
        <f aca="true" t="shared" si="1" ref="H77:H107">(SUM($F77:$G77))*$D77</f>
        <v>0</v>
      </c>
    </row>
    <row r="78" spans="1:8" s="9" customFormat="1" ht="12.75">
      <c r="A78" s="27"/>
      <c r="B78" s="54" t="s">
        <v>182</v>
      </c>
      <c r="C78" s="55" t="s">
        <v>236</v>
      </c>
      <c r="D78" s="56">
        <v>3</v>
      </c>
      <c r="E78" s="57" t="s">
        <v>62</v>
      </c>
      <c r="F78" s="58"/>
      <c r="G78" s="58"/>
      <c r="H78" s="59">
        <f t="shared" si="1"/>
        <v>0</v>
      </c>
    </row>
    <row r="79" spans="1:14" s="9" customFormat="1" ht="12.75">
      <c r="A79" s="27"/>
      <c r="B79" s="54" t="s">
        <v>183</v>
      </c>
      <c r="C79" s="55" t="s">
        <v>184</v>
      </c>
      <c r="D79" s="56">
        <v>16</v>
      </c>
      <c r="E79" s="57" t="s">
        <v>62</v>
      </c>
      <c r="F79" s="58"/>
      <c r="G79" s="56" t="s">
        <v>15</v>
      </c>
      <c r="H79" s="59">
        <f t="shared" si="1"/>
        <v>0</v>
      </c>
      <c r="I79" s="37"/>
      <c r="J79" s="37"/>
      <c r="K79" s="37"/>
      <c r="L79" s="37"/>
      <c r="M79" s="38"/>
      <c r="N79" s="38"/>
    </row>
    <row r="80" spans="1:14" s="9" customFormat="1" ht="12.75">
      <c r="A80" s="27"/>
      <c r="B80" s="54" t="s">
        <v>185</v>
      </c>
      <c r="C80" s="65" t="s">
        <v>186</v>
      </c>
      <c r="D80" s="66"/>
      <c r="E80" s="67"/>
      <c r="F80" s="66"/>
      <c r="G80" s="66"/>
      <c r="H80" s="59">
        <f>ROUND(D80*(F80+G80),2)</f>
        <v>0</v>
      </c>
      <c r="I80" s="37"/>
      <c r="J80" s="37"/>
      <c r="K80" s="37"/>
      <c r="L80" s="37"/>
      <c r="M80" s="38"/>
      <c r="N80" s="38"/>
    </row>
    <row r="81" spans="1:8" s="9" customFormat="1" ht="12.75">
      <c r="A81" s="27"/>
      <c r="B81" s="54" t="s">
        <v>187</v>
      </c>
      <c r="C81" s="55" t="s">
        <v>188</v>
      </c>
      <c r="D81" s="56">
        <v>4</v>
      </c>
      <c r="E81" s="57" t="s">
        <v>62</v>
      </c>
      <c r="F81" s="58"/>
      <c r="G81" s="58"/>
      <c r="H81" s="59">
        <f t="shared" si="1"/>
        <v>0</v>
      </c>
    </row>
    <row r="82" spans="1:14" s="9" customFormat="1" ht="12.75">
      <c r="A82" s="27"/>
      <c r="B82" s="54" t="s">
        <v>189</v>
      </c>
      <c r="C82" s="55" t="s">
        <v>190</v>
      </c>
      <c r="D82" s="56">
        <v>4</v>
      </c>
      <c r="E82" s="57" t="s">
        <v>62</v>
      </c>
      <c r="F82" s="58"/>
      <c r="G82" s="58"/>
      <c r="H82" s="59">
        <f t="shared" si="1"/>
        <v>0</v>
      </c>
      <c r="I82" s="37"/>
      <c r="J82" s="37"/>
      <c r="K82" s="37"/>
      <c r="L82" s="37"/>
      <c r="M82" s="38"/>
      <c r="N82" s="38"/>
    </row>
    <row r="83" spans="1:8" s="9" customFormat="1" ht="12.75">
      <c r="A83" s="27"/>
      <c r="B83" s="54" t="s">
        <v>191</v>
      </c>
      <c r="C83" s="55" t="s">
        <v>192</v>
      </c>
      <c r="D83" s="56">
        <v>4</v>
      </c>
      <c r="E83" s="57" t="s">
        <v>62</v>
      </c>
      <c r="F83" s="58"/>
      <c r="G83" s="58"/>
      <c r="H83" s="59">
        <f t="shared" si="1"/>
        <v>0</v>
      </c>
    </row>
    <row r="84" spans="1:8" s="9" customFormat="1" ht="12.75">
      <c r="A84" s="27"/>
      <c r="B84" s="54" t="s">
        <v>193</v>
      </c>
      <c r="C84" s="55" t="s">
        <v>194</v>
      </c>
      <c r="D84" s="56">
        <v>4</v>
      </c>
      <c r="E84" s="57" t="s">
        <v>59</v>
      </c>
      <c r="F84" s="58"/>
      <c r="G84" s="58"/>
      <c r="H84" s="59">
        <f t="shared" si="1"/>
        <v>0</v>
      </c>
    </row>
    <row r="85" spans="1:8" s="9" customFormat="1" ht="12.75">
      <c r="A85" s="27"/>
      <c r="B85" s="54" t="s">
        <v>195</v>
      </c>
      <c r="C85" s="55" t="s">
        <v>196</v>
      </c>
      <c r="D85" s="56">
        <v>3</v>
      </c>
      <c r="E85" s="57" t="s">
        <v>59</v>
      </c>
      <c r="F85" s="58"/>
      <c r="G85" s="56" t="s">
        <v>15</v>
      </c>
      <c r="H85" s="59">
        <f t="shared" si="1"/>
        <v>0</v>
      </c>
    </row>
    <row r="86" spans="1:8" s="9" customFormat="1" ht="12.75">
      <c r="A86" s="27"/>
      <c r="B86" s="54" t="s">
        <v>197</v>
      </c>
      <c r="C86" s="55" t="s">
        <v>198</v>
      </c>
      <c r="D86" s="56">
        <v>6</v>
      </c>
      <c r="E86" s="57" t="s">
        <v>62</v>
      </c>
      <c r="F86" s="58"/>
      <c r="G86" s="58"/>
      <c r="H86" s="59">
        <f t="shared" si="1"/>
        <v>0</v>
      </c>
    </row>
    <row r="87" spans="1:8" s="9" customFormat="1" ht="12.75">
      <c r="A87" s="27"/>
      <c r="B87" s="54" t="s">
        <v>199</v>
      </c>
      <c r="C87" s="55" t="s">
        <v>200</v>
      </c>
      <c r="D87" s="56">
        <v>6</v>
      </c>
      <c r="E87" s="57" t="s">
        <v>62</v>
      </c>
      <c r="F87" s="58"/>
      <c r="G87" s="58"/>
      <c r="H87" s="59">
        <f t="shared" si="1"/>
        <v>0</v>
      </c>
    </row>
    <row r="88" spans="1:8" s="9" customFormat="1" ht="12.75">
      <c r="A88" s="27"/>
      <c r="B88" s="54" t="s">
        <v>201</v>
      </c>
      <c r="C88" s="55" t="s">
        <v>202</v>
      </c>
      <c r="D88" s="56">
        <v>7</v>
      </c>
      <c r="E88" s="57" t="s">
        <v>62</v>
      </c>
      <c r="F88" s="58"/>
      <c r="G88" s="58"/>
      <c r="H88" s="59">
        <f t="shared" si="1"/>
        <v>0</v>
      </c>
    </row>
    <row r="89" spans="1:8" s="9" customFormat="1" ht="12.75">
      <c r="A89" s="27"/>
      <c r="B89" s="54" t="s">
        <v>203</v>
      </c>
      <c r="C89" s="55" t="s">
        <v>204</v>
      </c>
      <c r="D89" s="56">
        <v>3</v>
      </c>
      <c r="E89" s="57" t="s">
        <v>62</v>
      </c>
      <c r="F89" s="58"/>
      <c r="G89" s="58"/>
      <c r="H89" s="59">
        <f t="shared" si="1"/>
        <v>0</v>
      </c>
    </row>
    <row r="90" spans="1:8" s="9" customFormat="1" ht="12.75">
      <c r="A90" s="27"/>
      <c r="B90" s="54" t="s">
        <v>205</v>
      </c>
      <c r="C90" s="55" t="s">
        <v>206</v>
      </c>
      <c r="D90" s="56">
        <v>3</v>
      </c>
      <c r="E90" s="57" t="s">
        <v>62</v>
      </c>
      <c r="F90" s="58"/>
      <c r="G90" s="58"/>
      <c r="H90" s="59">
        <f t="shared" si="1"/>
        <v>0</v>
      </c>
    </row>
    <row r="91" spans="1:8" s="9" customFormat="1" ht="12.75">
      <c r="A91" s="27"/>
      <c r="B91" s="54" t="s">
        <v>207</v>
      </c>
      <c r="C91" s="55" t="s">
        <v>208</v>
      </c>
      <c r="D91" s="56">
        <v>13</v>
      </c>
      <c r="E91" s="57" t="s">
        <v>62</v>
      </c>
      <c r="F91" s="58"/>
      <c r="G91" s="58"/>
      <c r="H91" s="59">
        <f t="shared" si="1"/>
        <v>0</v>
      </c>
    </row>
    <row r="92" spans="1:8" s="9" customFormat="1" ht="12.75">
      <c r="A92" s="27"/>
      <c r="B92" s="115" t="s">
        <v>209</v>
      </c>
      <c r="C92" s="115"/>
      <c r="D92" s="60"/>
      <c r="E92" s="60"/>
      <c r="F92" s="60"/>
      <c r="G92" s="60"/>
      <c r="H92" s="61">
        <f>SUM(H53:H91)</f>
        <v>0</v>
      </c>
    </row>
    <row r="93" spans="1:8" s="9" customFormat="1" ht="12.75">
      <c r="A93" s="27"/>
      <c r="B93" s="54" t="s">
        <v>37</v>
      </c>
      <c r="C93" s="62" t="s">
        <v>210</v>
      </c>
      <c r="D93" s="62"/>
      <c r="E93" s="62"/>
      <c r="F93" s="62"/>
      <c r="G93" s="62"/>
      <c r="H93" s="63"/>
    </row>
    <row r="94" spans="1:8" s="9" customFormat="1" ht="12.75">
      <c r="A94" s="27"/>
      <c r="B94" s="54" t="s">
        <v>211</v>
      </c>
      <c r="C94" s="55" t="s">
        <v>212</v>
      </c>
      <c r="D94" s="56">
        <v>3</v>
      </c>
      <c r="E94" s="57" t="s">
        <v>59</v>
      </c>
      <c r="F94" s="58"/>
      <c r="G94" s="58"/>
      <c r="H94" s="59">
        <f t="shared" si="1"/>
        <v>0</v>
      </c>
    </row>
    <row r="95" spans="1:8" s="9" customFormat="1" ht="12.75">
      <c r="A95" s="27"/>
      <c r="B95" s="54" t="s">
        <v>213</v>
      </c>
      <c r="C95" s="55" t="s">
        <v>214</v>
      </c>
      <c r="D95" s="56">
        <v>3</v>
      </c>
      <c r="E95" s="57" t="s">
        <v>59</v>
      </c>
      <c r="F95" s="58"/>
      <c r="G95" s="58"/>
      <c r="H95" s="59">
        <f t="shared" si="1"/>
        <v>0</v>
      </c>
    </row>
    <row r="96" spans="1:8" s="9" customFormat="1" ht="12.75">
      <c r="A96" s="27"/>
      <c r="B96" s="54" t="s">
        <v>215</v>
      </c>
      <c r="C96" s="55" t="s">
        <v>216</v>
      </c>
      <c r="D96" s="56">
        <v>11</v>
      </c>
      <c r="E96" s="57" t="s">
        <v>59</v>
      </c>
      <c r="F96" s="58"/>
      <c r="G96" s="58"/>
      <c r="H96" s="59">
        <f t="shared" si="1"/>
        <v>0</v>
      </c>
    </row>
    <row r="97" spans="1:8" s="9" customFormat="1" ht="12.75">
      <c r="A97" s="27"/>
      <c r="B97" s="115" t="s">
        <v>217</v>
      </c>
      <c r="C97" s="115"/>
      <c r="D97" s="60"/>
      <c r="E97" s="60"/>
      <c r="F97" s="60"/>
      <c r="G97" s="60"/>
      <c r="H97" s="61">
        <f>SUM(H94:H96)</f>
        <v>0</v>
      </c>
    </row>
    <row r="98" spans="1:8" s="9" customFormat="1" ht="12.75">
      <c r="A98" s="27"/>
      <c r="B98" s="54" t="s">
        <v>38</v>
      </c>
      <c r="C98" s="62" t="s">
        <v>40</v>
      </c>
      <c r="D98" s="62"/>
      <c r="E98" s="62"/>
      <c r="F98" s="62"/>
      <c r="G98" s="62"/>
      <c r="H98" s="63"/>
    </row>
    <row r="99" spans="1:8" s="9" customFormat="1" ht="12.75">
      <c r="A99" s="27"/>
      <c r="B99" s="54" t="s">
        <v>218</v>
      </c>
      <c r="C99" s="55" t="s">
        <v>219</v>
      </c>
      <c r="D99" s="56">
        <v>33</v>
      </c>
      <c r="E99" s="57" t="s">
        <v>59</v>
      </c>
      <c r="F99" s="58"/>
      <c r="G99" s="58"/>
      <c r="H99" s="59">
        <f t="shared" si="1"/>
        <v>0</v>
      </c>
    </row>
    <row r="100" spans="1:8" s="9" customFormat="1" ht="12.75">
      <c r="A100" s="27"/>
      <c r="B100" s="54" t="s">
        <v>220</v>
      </c>
      <c r="C100" s="55" t="s">
        <v>221</v>
      </c>
      <c r="D100" s="56">
        <v>54</v>
      </c>
      <c r="E100" s="57" t="s">
        <v>59</v>
      </c>
      <c r="F100" s="58"/>
      <c r="G100" s="58"/>
      <c r="H100" s="59">
        <f t="shared" si="1"/>
        <v>0</v>
      </c>
    </row>
    <row r="101" spans="1:8" s="9" customFormat="1" ht="12.75">
      <c r="A101" s="27"/>
      <c r="B101" s="54" t="s">
        <v>222</v>
      </c>
      <c r="C101" s="55" t="s">
        <v>223</v>
      </c>
      <c r="D101" s="56">
        <v>32</v>
      </c>
      <c r="E101" s="57" t="s">
        <v>59</v>
      </c>
      <c r="F101" s="58"/>
      <c r="G101" s="58"/>
      <c r="H101" s="59">
        <f t="shared" si="1"/>
        <v>0</v>
      </c>
    </row>
    <row r="102" spans="1:8" s="9" customFormat="1" ht="12.75">
      <c r="A102" s="27"/>
      <c r="B102" s="54" t="s">
        <v>224</v>
      </c>
      <c r="C102" s="55" t="s">
        <v>225</v>
      </c>
      <c r="D102" s="56">
        <v>21</v>
      </c>
      <c r="E102" s="57" t="s">
        <v>59</v>
      </c>
      <c r="F102" s="58"/>
      <c r="G102" s="58"/>
      <c r="H102" s="59">
        <f t="shared" si="1"/>
        <v>0</v>
      </c>
    </row>
    <row r="103" spans="1:8" s="9" customFormat="1" ht="12.75">
      <c r="A103" s="27"/>
      <c r="B103" s="54" t="s">
        <v>226</v>
      </c>
      <c r="C103" s="55" t="s">
        <v>227</v>
      </c>
      <c r="D103" s="56">
        <v>21</v>
      </c>
      <c r="E103" s="57" t="s">
        <v>59</v>
      </c>
      <c r="F103" s="58"/>
      <c r="G103" s="58"/>
      <c r="H103" s="59">
        <f t="shared" si="1"/>
        <v>0</v>
      </c>
    </row>
    <row r="104" spans="1:8" s="9" customFormat="1" ht="12.75">
      <c r="A104" s="27"/>
      <c r="B104" s="115" t="s">
        <v>228</v>
      </c>
      <c r="C104" s="115"/>
      <c r="D104" s="60"/>
      <c r="E104" s="60"/>
      <c r="F104" s="60"/>
      <c r="G104" s="60"/>
      <c r="H104" s="61">
        <f>SUM(H99:H103)</f>
        <v>0</v>
      </c>
    </row>
    <row r="105" spans="1:8" s="9" customFormat="1" ht="12.75">
      <c r="A105" s="27"/>
      <c r="B105" s="54" t="s">
        <v>39</v>
      </c>
      <c r="C105" s="62" t="s">
        <v>229</v>
      </c>
      <c r="D105" s="62"/>
      <c r="E105" s="62"/>
      <c r="F105" s="62"/>
      <c r="G105" s="62"/>
      <c r="H105" s="63"/>
    </row>
    <row r="106" spans="1:8" s="9" customFormat="1" ht="12.75">
      <c r="A106" s="27"/>
      <c r="B106" s="54" t="s">
        <v>230</v>
      </c>
      <c r="C106" s="55" t="s">
        <v>231</v>
      </c>
      <c r="D106" s="56">
        <v>590</v>
      </c>
      <c r="E106" s="57" t="s">
        <v>232</v>
      </c>
      <c r="F106" s="58"/>
      <c r="G106" s="58"/>
      <c r="H106" s="59">
        <f t="shared" si="1"/>
        <v>0</v>
      </c>
    </row>
    <row r="107" spans="1:8" s="9" customFormat="1" ht="12.75">
      <c r="A107" s="27"/>
      <c r="B107" s="54" t="s">
        <v>233</v>
      </c>
      <c r="C107" s="55" t="s">
        <v>234</v>
      </c>
      <c r="D107" s="56">
        <v>10</v>
      </c>
      <c r="E107" s="57" t="s">
        <v>59</v>
      </c>
      <c r="F107" s="58"/>
      <c r="G107" s="56" t="s">
        <v>15</v>
      </c>
      <c r="H107" s="59">
        <f t="shared" si="1"/>
        <v>0</v>
      </c>
    </row>
    <row r="108" spans="1:8" s="9" customFormat="1" ht="12.75" customHeight="1">
      <c r="A108" s="69"/>
      <c r="B108" s="116" t="s">
        <v>235</v>
      </c>
      <c r="C108" s="116"/>
      <c r="D108" s="70"/>
      <c r="E108" s="70"/>
      <c r="F108" s="70"/>
      <c r="G108" s="70"/>
      <c r="H108" s="71">
        <f>SUM(H106:H107)</f>
        <v>0</v>
      </c>
    </row>
    <row r="109" spans="1:8" s="9" customFormat="1" ht="12.75" customHeight="1">
      <c r="A109" s="39"/>
      <c r="B109" s="119" t="s">
        <v>238</v>
      </c>
      <c r="C109" s="119"/>
      <c r="D109" s="40"/>
      <c r="E109" s="40"/>
      <c r="F109" s="41">
        <f>SUMPRODUCT(D12:D107,F12:F107)</f>
        <v>0</v>
      </c>
      <c r="G109" s="41">
        <f>SUMPRODUCT(D12:D107,G12:G107)</f>
        <v>0</v>
      </c>
      <c r="H109" s="42">
        <f>H108+H104+H97+H92+H50+H47+H39+H33+H26+H14</f>
        <v>0</v>
      </c>
    </row>
    <row r="110" spans="1:8" s="9" customFormat="1" ht="12.75" customHeight="1">
      <c r="A110" s="92"/>
      <c r="B110" s="45" t="s">
        <v>52</v>
      </c>
      <c r="C110" s="45" t="s">
        <v>239</v>
      </c>
      <c r="D110" s="45"/>
      <c r="E110" s="45"/>
      <c r="F110" s="45"/>
      <c r="G110" s="45"/>
      <c r="H110" s="93"/>
    </row>
    <row r="111" spans="1:8" s="9" customFormat="1" ht="12.75" customHeight="1">
      <c r="A111" s="50"/>
      <c r="B111" s="72" t="s">
        <v>13</v>
      </c>
      <c r="C111" s="72" t="s">
        <v>240</v>
      </c>
      <c r="D111" s="78">
        <v>31</v>
      </c>
      <c r="E111" s="74" t="s">
        <v>73</v>
      </c>
      <c r="F111" s="109"/>
      <c r="G111" s="109"/>
      <c r="H111" s="81">
        <f aca="true" t="shared" si="2" ref="H111:H118">(SUM($F111:$G111))*$D111</f>
        <v>0</v>
      </c>
    </row>
    <row r="112" spans="1:8" s="9" customFormat="1" ht="12.75" customHeight="1">
      <c r="A112" s="27"/>
      <c r="B112" s="55" t="s">
        <v>14</v>
      </c>
      <c r="C112" s="55" t="s">
        <v>241</v>
      </c>
      <c r="D112" s="79">
        <v>13</v>
      </c>
      <c r="E112" s="57" t="s">
        <v>73</v>
      </c>
      <c r="F112" s="110"/>
      <c r="G112" s="110"/>
      <c r="H112" s="82">
        <f t="shared" si="2"/>
        <v>0</v>
      </c>
    </row>
    <row r="113" spans="1:8" s="9" customFormat="1" ht="12.75" customHeight="1">
      <c r="A113" s="27"/>
      <c r="B113" s="55" t="s">
        <v>45</v>
      </c>
      <c r="C113" s="55" t="s">
        <v>242</v>
      </c>
      <c r="D113" s="79">
        <v>124</v>
      </c>
      <c r="E113" s="57" t="s">
        <v>73</v>
      </c>
      <c r="F113" s="110"/>
      <c r="G113" s="110"/>
      <c r="H113" s="82">
        <f t="shared" si="2"/>
        <v>0</v>
      </c>
    </row>
    <row r="114" spans="1:8" s="9" customFormat="1" ht="12.75" customHeight="1">
      <c r="A114" s="27"/>
      <c r="B114" s="55" t="s">
        <v>46</v>
      </c>
      <c r="C114" s="55" t="s">
        <v>243</v>
      </c>
      <c r="D114" s="79">
        <v>71</v>
      </c>
      <c r="E114" s="57" t="s">
        <v>73</v>
      </c>
      <c r="F114" s="110"/>
      <c r="G114" s="110"/>
      <c r="H114" s="82">
        <f t="shared" si="2"/>
        <v>0</v>
      </c>
    </row>
    <row r="115" spans="1:8" s="9" customFormat="1" ht="12.75" customHeight="1">
      <c r="A115" s="27"/>
      <c r="B115" s="55" t="s">
        <v>48</v>
      </c>
      <c r="C115" s="55" t="s">
        <v>244</v>
      </c>
      <c r="D115" s="79">
        <v>3</v>
      </c>
      <c r="E115" s="57" t="s">
        <v>85</v>
      </c>
      <c r="F115" s="110"/>
      <c r="G115" s="110"/>
      <c r="H115" s="82">
        <f t="shared" si="2"/>
        <v>0</v>
      </c>
    </row>
    <row r="116" spans="1:8" s="9" customFormat="1" ht="12.75" customHeight="1">
      <c r="A116" s="27"/>
      <c r="B116" s="55" t="s">
        <v>49</v>
      </c>
      <c r="C116" s="55" t="s">
        <v>245</v>
      </c>
      <c r="D116" s="79">
        <v>4</v>
      </c>
      <c r="E116" s="57" t="s">
        <v>85</v>
      </c>
      <c r="F116" s="110"/>
      <c r="G116" s="110"/>
      <c r="H116" s="82">
        <f t="shared" si="2"/>
        <v>0</v>
      </c>
    </row>
    <row r="117" spans="1:8" s="9" customFormat="1" ht="12.75" customHeight="1">
      <c r="A117" s="27"/>
      <c r="B117" s="55" t="s">
        <v>44</v>
      </c>
      <c r="C117" s="55" t="s">
        <v>246</v>
      </c>
      <c r="D117" s="79">
        <v>1</v>
      </c>
      <c r="E117" s="57" t="s">
        <v>62</v>
      </c>
      <c r="F117" s="110"/>
      <c r="G117" s="110"/>
      <c r="H117" s="82">
        <f t="shared" si="2"/>
        <v>0</v>
      </c>
    </row>
    <row r="118" spans="1:8" s="9" customFormat="1" ht="12.75" customHeight="1">
      <c r="A118" s="69"/>
      <c r="B118" s="73" t="s">
        <v>47</v>
      </c>
      <c r="C118" s="73" t="s">
        <v>247</v>
      </c>
      <c r="D118" s="80">
        <v>3</v>
      </c>
      <c r="E118" s="75" t="s">
        <v>62</v>
      </c>
      <c r="F118" s="111"/>
      <c r="G118" s="111"/>
      <c r="H118" s="83">
        <f t="shared" si="2"/>
        <v>0</v>
      </c>
    </row>
    <row r="119" spans="1:8" s="9" customFormat="1" ht="12.75" customHeight="1">
      <c r="A119" s="94"/>
      <c r="B119" s="113" t="s">
        <v>248</v>
      </c>
      <c r="C119" s="114"/>
      <c r="D119" s="95"/>
      <c r="E119" s="95"/>
      <c r="F119" s="96">
        <f>SUMPRODUCT(D111:D118,F111:F118)</f>
        <v>0</v>
      </c>
      <c r="G119" s="96">
        <f>SUMPRODUCT(D111:D118,G111:G118)</f>
        <v>0</v>
      </c>
      <c r="H119" s="97">
        <f>SUM(H111:H118)</f>
        <v>0</v>
      </c>
    </row>
    <row r="120" spans="1:8" s="103" customFormat="1" ht="12.75" customHeight="1">
      <c r="A120" s="104"/>
      <c r="B120" s="105" t="s">
        <v>249</v>
      </c>
      <c r="C120" s="105" t="s">
        <v>250</v>
      </c>
      <c r="D120" s="105"/>
      <c r="E120" s="105"/>
      <c r="F120" s="105"/>
      <c r="G120" s="105"/>
      <c r="H120" s="106"/>
    </row>
    <row r="121" spans="1:8" s="9" customFormat="1" ht="12.75" customHeight="1">
      <c r="A121" s="87"/>
      <c r="B121" s="98" t="s">
        <v>41</v>
      </c>
      <c r="C121" s="98" t="s">
        <v>251</v>
      </c>
      <c r="D121" s="99"/>
      <c r="E121" s="100"/>
      <c r="F121" s="101"/>
      <c r="G121" s="101"/>
      <c r="H121" s="102"/>
    </row>
    <row r="122" spans="1:8" s="9" customFormat="1" ht="12.75" customHeight="1">
      <c r="A122" s="27"/>
      <c r="B122" s="55" t="s">
        <v>252</v>
      </c>
      <c r="C122" s="55" t="s">
        <v>253</v>
      </c>
      <c r="D122" s="79">
        <v>3</v>
      </c>
      <c r="E122" s="57" t="s">
        <v>62</v>
      </c>
      <c r="F122" s="110"/>
      <c r="G122" s="110"/>
      <c r="H122" s="82">
        <f aca="true" t="shared" si="3" ref="H122:H136">(SUM($F122:$G122))*$D122</f>
        <v>0</v>
      </c>
    </row>
    <row r="123" spans="1:8" s="9" customFormat="1" ht="12.75" customHeight="1">
      <c r="A123" s="27"/>
      <c r="B123" s="115" t="s">
        <v>254</v>
      </c>
      <c r="C123" s="115"/>
      <c r="D123" s="79"/>
      <c r="E123" s="57"/>
      <c r="F123" s="76"/>
      <c r="G123" s="76"/>
      <c r="H123" s="84">
        <f>SUM(H122)</f>
        <v>0</v>
      </c>
    </row>
    <row r="124" spans="1:8" s="9" customFormat="1" ht="12.75" customHeight="1">
      <c r="A124" s="27"/>
      <c r="B124" s="55" t="s">
        <v>42</v>
      </c>
      <c r="C124" s="55" t="s">
        <v>255</v>
      </c>
      <c r="D124" s="79"/>
      <c r="E124" s="57"/>
      <c r="F124" s="76"/>
      <c r="G124" s="76"/>
      <c r="H124" s="82"/>
    </row>
    <row r="125" spans="1:8" s="9" customFormat="1" ht="12.75" customHeight="1">
      <c r="A125" s="27"/>
      <c r="B125" s="55" t="s">
        <v>256</v>
      </c>
      <c r="C125" s="55" t="s">
        <v>257</v>
      </c>
      <c r="D125" s="79">
        <v>1</v>
      </c>
      <c r="E125" s="57" t="s">
        <v>62</v>
      </c>
      <c r="F125" s="110"/>
      <c r="G125" s="110"/>
      <c r="H125" s="82">
        <f t="shared" si="3"/>
        <v>0</v>
      </c>
    </row>
    <row r="126" spans="1:8" s="9" customFormat="1" ht="12.75" customHeight="1">
      <c r="A126" s="27"/>
      <c r="B126" s="55" t="s">
        <v>258</v>
      </c>
      <c r="C126" s="55" t="s">
        <v>259</v>
      </c>
      <c r="D126" s="79">
        <v>3</v>
      </c>
      <c r="E126" s="57" t="s">
        <v>59</v>
      </c>
      <c r="F126" s="110"/>
      <c r="G126" s="110"/>
      <c r="H126" s="82">
        <f t="shared" si="3"/>
        <v>0</v>
      </c>
    </row>
    <row r="127" spans="1:8" s="9" customFormat="1" ht="12.75" customHeight="1">
      <c r="A127" s="27"/>
      <c r="B127" s="55" t="s">
        <v>260</v>
      </c>
      <c r="C127" s="55" t="s">
        <v>261</v>
      </c>
      <c r="D127" s="79">
        <v>1</v>
      </c>
      <c r="E127" s="57" t="s">
        <v>73</v>
      </c>
      <c r="F127" s="110"/>
      <c r="G127" s="110"/>
      <c r="H127" s="82">
        <f t="shared" si="3"/>
        <v>0</v>
      </c>
    </row>
    <row r="128" spans="1:8" s="9" customFormat="1" ht="12.75" customHeight="1">
      <c r="A128" s="27"/>
      <c r="B128" s="55" t="s">
        <v>262</v>
      </c>
      <c r="C128" s="55" t="s">
        <v>263</v>
      </c>
      <c r="D128" s="79">
        <v>1</v>
      </c>
      <c r="E128" s="57" t="s">
        <v>73</v>
      </c>
      <c r="F128" s="110"/>
      <c r="G128" s="110"/>
      <c r="H128" s="82">
        <f t="shared" si="3"/>
        <v>0</v>
      </c>
    </row>
    <row r="129" spans="1:8" s="9" customFormat="1" ht="12.75" customHeight="1">
      <c r="A129" s="27"/>
      <c r="B129" s="115" t="s">
        <v>264</v>
      </c>
      <c r="C129" s="115"/>
      <c r="D129" s="79"/>
      <c r="E129" s="57"/>
      <c r="F129" s="76"/>
      <c r="G129" s="76"/>
      <c r="H129" s="84">
        <f>SUM(H125:H128)</f>
        <v>0</v>
      </c>
    </row>
    <row r="130" spans="1:8" s="9" customFormat="1" ht="12.75" customHeight="1">
      <c r="A130" s="27"/>
      <c r="B130" s="55" t="s">
        <v>43</v>
      </c>
      <c r="C130" s="55" t="s">
        <v>265</v>
      </c>
      <c r="D130" s="79"/>
      <c r="E130" s="57"/>
      <c r="F130" s="76"/>
      <c r="G130" s="76"/>
      <c r="H130" s="82"/>
    </row>
    <row r="131" spans="1:8" s="9" customFormat="1" ht="12.75" customHeight="1">
      <c r="A131" s="27"/>
      <c r="B131" s="55" t="s">
        <v>266</v>
      </c>
      <c r="C131" s="55" t="s">
        <v>267</v>
      </c>
      <c r="D131" s="79">
        <v>38</v>
      </c>
      <c r="E131" s="57" t="s">
        <v>59</v>
      </c>
      <c r="F131" s="76" t="s">
        <v>15</v>
      </c>
      <c r="G131" s="110"/>
      <c r="H131" s="82">
        <f t="shared" si="3"/>
        <v>0</v>
      </c>
    </row>
    <row r="132" spans="1:8" s="9" customFormat="1" ht="12.75" customHeight="1">
      <c r="A132" s="27"/>
      <c r="B132" s="55" t="s">
        <v>268</v>
      </c>
      <c r="C132" s="55" t="s">
        <v>269</v>
      </c>
      <c r="D132" s="79">
        <v>183</v>
      </c>
      <c r="E132" s="57" t="s">
        <v>59</v>
      </c>
      <c r="F132" s="110"/>
      <c r="G132" s="110"/>
      <c r="H132" s="82">
        <f t="shared" si="3"/>
        <v>0</v>
      </c>
    </row>
    <row r="133" spans="1:8" s="9" customFormat="1" ht="12.75" customHeight="1">
      <c r="A133" s="27"/>
      <c r="B133" s="55" t="s">
        <v>270</v>
      </c>
      <c r="C133" s="55" t="s">
        <v>271</v>
      </c>
      <c r="D133" s="79">
        <v>3</v>
      </c>
      <c r="E133" s="57" t="s">
        <v>59</v>
      </c>
      <c r="F133" s="110"/>
      <c r="G133" s="110"/>
      <c r="H133" s="82">
        <f t="shared" si="3"/>
        <v>0</v>
      </c>
    </row>
    <row r="134" spans="1:8" s="9" customFormat="1" ht="12.75" customHeight="1">
      <c r="A134" s="27"/>
      <c r="B134" s="55" t="s">
        <v>272</v>
      </c>
      <c r="C134" s="55" t="s">
        <v>273</v>
      </c>
      <c r="D134" s="79">
        <v>32</v>
      </c>
      <c r="E134" s="57" t="s">
        <v>59</v>
      </c>
      <c r="F134" s="110"/>
      <c r="G134" s="110"/>
      <c r="H134" s="82">
        <f t="shared" si="3"/>
        <v>0</v>
      </c>
    </row>
    <row r="135" spans="1:8" s="9" customFormat="1" ht="12.75" customHeight="1">
      <c r="A135" s="27"/>
      <c r="B135" s="55" t="s">
        <v>274</v>
      </c>
      <c r="C135" s="55" t="s">
        <v>275</v>
      </c>
      <c r="D135" s="79">
        <v>38</v>
      </c>
      <c r="E135" s="57" t="s">
        <v>59</v>
      </c>
      <c r="F135" s="110"/>
      <c r="G135" s="110"/>
      <c r="H135" s="82">
        <f t="shared" si="3"/>
        <v>0</v>
      </c>
    </row>
    <row r="136" spans="1:8" s="9" customFormat="1" ht="12.75" customHeight="1">
      <c r="A136" s="27"/>
      <c r="B136" s="55" t="s">
        <v>276</v>
      </c>
      <c r="C136" s="55" t="s">
        <v>277</v>
      </c>
      <c r="D136" s="79">
        <v>16</v>
      </c>
      <c r="E136" s="57" t="s">
        <v>62</v>
      </c>
      <c r="F136" s="110"/>
      <c r="G136" s="110"/>
      <c r="H136" s="82">
        <f t="shared" si="3"/>
        <v>0</v>
      </c>
    </row>
    <row r="137" spans="1:8" s="9" customFormat="1" ht="12.75" customHeight="1">
      <c r="A137" s="69"/>
      <c r="B137" s="116" t="s">
        <v>281</v>
      </c>
      <c r="C137" s="116"/>
      <c r="D137" s="80"/>
      <c r="E137" s="75"/>
      <c r="F137" s="77"/>
      <c r="G137" s="77"/>
      <c r="H137" s="85">
        <f>SUM(H131:H136)</f>
        <v>0</v>
      </c>
    </row>
    <row r="138" spans="1:8" s="9" customFormat="1" ht="12.75" customHeight="1">
      <c r="A138" s="39"/>
      <c r="B138" s="119" t="s">
        <v>248</v>
      </c>
      <c r="C138" s="119"/>
      <c r="D138" s="40"/>
      <c r="E138" s="40"/>
      <c r="F138" s="41">
        <f>SUMPRODUCT(D122:D136,F122:F136)</f>
        <v>0</v>
      </c>
      <c r="G138" s="41">
        <f>SUMPRODUCT(D122:D136,G122:G136)</f>
        <v>0</v>
      </c>
      <c r="H138" s="42">
        <f>H137+H129+H123</f>
        <v>0</v>
      </c>
    </row>
    <row r="139" spans="1:9" s="9" customFormat="1" ht="12.75" customHeight="1">
      <c r="A139" s="117" t="s">
        <v>278</v>
      </c>
      <c r="B139" s="118"/>
      <c r="C139" s="118"/>
      <c r="D139" s="118"/>
      <c r="E139" s="118"/>
      <c r="F139" s="86">
        <f>F138+F119+F109</f>
        <v>0</v>
      </c>
      <c r="G139" s="86">
        <f>G138+G119+G109</f>
        <v>0</v>
      </c>
      <c r="H139" s="88">
        <f>H138+H119+H109</f>
        <v>0</v>
      </c>
      <c r="I139" s="107"/>
    </row>
    <row r="140" spans="1:8" s="9" customFormat="1" ht="12.75" customHeight="1">
      <c r="A140" s="120" t="s">
        <v>279</v>
      </c>
      <c r="B140" s="121"/>
      <c r="C140" s="121"/>
      <c r="D140" s="121"/>
      <c r="E140" s="121"/>
      <c r="F140" s="122"/>
      <c r="G140" s="112"/>
      <c r="H140" s="89"/>
    </row>
    <row r="141" spans="1:8" s="9" customFormat="1" ht="12.75" customHeight="1" thickBot="1">
      <c r="A141" s="123" t="s">
        <v>280</v>
      </c>
      <c r="B141" s="124"/>
      <c r="C141" s="124"/>
      <c r="D141" s="124"/>
      <c r="E141" s="124"/>
      <c r="F141" s="90">
        <f>F139</f>
        <v>0</v>
      </c>
      <c r="G141" s="90">
        <f>G139+G140</f>
        <v>0</v>
      </c>
      <c r="H141" s="91">
        <f>F141+G141</f>
        <v>0</v>
      </c>
    </row>
    <row r="142" spans="1:9" s="10" customFormat="1" ht="12.75">
      <c r="A142" s="28"/>
      <c r="B142" s="29"/>
      <c r="C142" s="30" t="s">
        <v>29</v>
      </c>
      <c r="D142" s="31"/>
      <c r="E142" s="31"/>
      <c r="F142" s="31"/>
      <c r="G142" s="31"/>
      <c r="H142" s="32"/>
      <c r="I142" s="16"/>
    </row>
    <row r="143" spans="1:8" ht="63" customHeight="1">
      <c r="A143" s="33"/>
      <c r="B143" s="34"/>
      <c r="C143" s="132" t="s">
        <v>17</v>
      </c>
      <c r="D143" s="133"/>
      <c r="E143" s="133"/>
      <c r="F143" s="133"/>
      <c r="G143" s="133"/>
      <c r="H143" s="134"/>
    </row>
    <row r="144" spans="1:8" ht="12.75">
      <c r="A144" s="33"/>
      <c r="B144" s="34"/>
      <c r="C144" s="126" t="s">
        <v>18</v>
      </c>
      <c r="D144" s="126"/>
      <c r="E144" s="126"/>
      <c r="F144" s="126"/>
      <c r="G144" s="126"/>
      <c r="H144" s="127"/>
    </row>
    <row r="145" spans="1:8" ht="12.75">
      <c r="A145" s="33"/>
      <c r="B145" s="34"/>
      <c r="C145" s="126" t="s">
        <v>19</v>
      </c>
      <c r="D145" s="126"/>
      <c r="E145" s="126"/>
      <c r="F145" s="126"/>
      <c r="G145" s="126"/>
      <c r="H145" s="127"/>
    </row>
    <row r="146" spans="1:8" ht="12.75">
      <c r="A146" s="33"/>
      <c r="B146" s="34"/>
      <c r="C146" s="126" t="s">
        <v>20</v>
      </c>
      <c r="D146" s="126"/>
      <c r="E146" s="126"/>
      <c r="F146" s="126"/>
      <c r="G146" s="126"/>
      <c r="H146" s="127"/>
    </row>
    <row r="147" spans="1:8" ht="12.75">
      <c r="A147" s="33"/>
      <c r="B147" s="34"/>
      <c r="C147" s="126" t="s">
        <v>21</v>
      </c>
      <c r="D147" s="126"/>
      <c r="E147" s="126"/>
      <c r="F147" s="126"/>
      <c r="G147" s="126"/>
      <c r="H147" s="127"/>
    </row>
    <row r="148" spans="1:8" ht="37.5" customHeight="1">
      <c r="A148" s="33"/>
      <c r="B148" s="34"/>
      <c r="C148" s="126" t="s">
        <v>22</v>
      </c>
      <c r="D148" s="126"/>
      <c r="E148" s="126"/>
      <c r="F148" s="126"/>
      <c r="G148" s="126"/>
      <c r="H148" s="127"/>
    </row>
    <row r="149" spans="1:8" ht="38.25" customHeight="1">
      <c r="A149" s="33"/>
      <c r="B149" s="34"/>
      <c r="C149" s="126" t="s">
        <v>23</v>
      </c>
      <c r="D149" s="126"/>
      <c r="E149" s="126"/>
      <c r="F149" s="126"/>
      <c r="G149" s="126"/>
      <c r="H149" s="127"/>
    </row>
    <row r="150" spans="1:8" ht="25.5" customHeight="1">
      <c r="A150" s="33"/>
      <c r="B150" s="34"/>
      <c r="C150" s="126" t="s">
        <v>24</v>
      </c>
      <c r="D150" s="126"/>
      <c r="E150" s="126"/>
      <c r="F150" s="126"/>
      <c r="G150" s="126"/>
      <c r="H150" s="127"/>
    </row>
    <row r="151" spans="1:8" ht="25.5" customHeight="1">
      <c r="A151" s="33"/>
      <c r="B151" s="34"/>
      <c r="C151" s="126" t="s">
        <v>25</v>
      </c>
      <c r="D151" s="126"/>
      <c r="E151" s="126"/>
      <c r="F151" s="126"/>
      <c r="G151" s="126"/>
      <c r="H151" s="127"/>
    </row>
    <row r="152" spans="1:8" ht="25.5" customHeight="1">
      <c r="A152" s="33"/>
      <c r="B152" s="34"/>
      <c r="C152" s="126" t="s">
        <v>26</v>
      </c>
      <c r="D152" s="126"/>
      <c r="E152" s="126"/>
      <c r="F152" s="126"/>
      <c r="G152" s="126"/>
      <c r="H152" s="127"/>
    </row>
    <row r="153" spans="1:8" ht="25.5" customHeight="1">
      <c r="A153" s="33"/>
      <c r="B153" s="34"/>
      <c r="C153" s="126" t="s">
        <v>30</v>
      </c>
      <c r="D153" s="126"/>
      <c r="E153" s="126"/>
      <c r="F153" s="126"/>
      <c r="G153" s="126"/>
      <c r="H153" s="127"/>
    </row>
    <row r="154" spans="1:8" ht="26.25" customHeight="1">
      <c r="A154" s="33"/>
      <c r="B154" s="34"/>
      <c r="C154" s="126" t="s">
        <v>31</v>
      </c>
      <c r="D154" s="126"/>
      <c r="E154" s="126"/>
      <c r="F154" s="126"/>
      <c r="G154" s="126"/>
      <c r="H154" s="127"/>
    </row>
    <row r="155" spans="1:8" ht="12.75">
      <c r="A155" s="33"/>
      <c r="B155" s="34"/>
      <c r="C155" s="126" t="s">
        <v>32</v>
      </c>
      <c r="D155" s="126"/>
      <c r="E155" s="126"/>
      <c r="F155" s="126"/>
      <c r="G155" s="126"/>
      <c r="H155" s="127"/>
    </row>
    <row r="156" spans="1:8" ht="51" customHeight="1">
      <c r="A156" s="33"/>
      <c r="B156" s="34"/>
      <c r="C156" s="126" t="s">
        <v>27</v>
      </c>
      <c r="D156" s="126"/>
      <c r="E156" s="126"/>
      <c r="F156" s="126"/>
      <c r="G156" s="126"/>
      <c r="H156" s="127"/>
    </row>
    <row r="157" spans="1:8" ht="25.5" customHeight="1">
      <c r="A157" s="33"/>
      <c r="B157" s="34"/>
      <c r="C157" s="126" t="s">
        <v>28</v>
      </c>
      <c r="D157" s="126"/>
      <c r="E157" s="126"/>
      <c r="F157" s="126"/>
      <c r="G157" s="126"/>
      <c r="H157" s="127"/>
    </row>
    <row r="158" spans="1:8" ht="13.5" thickBot="1">
      <c r="A158" s="19"/>
      <c r="B158" s="20"/>
      <c r="C158" s="21" t="s">
        <v>8</v>
      </c>
      <c r="D158" s="22"/>
      <c r="E158" s="23"/>
      <c r="F158" s="24"/>
      <c r="G158" s="25"/>
      <c r="H158" s="26"/>
    </row>
  </sheetData>
  <sheetProtection password="C690" sheet="1"/>
  <mergeCells count="53">
    <mergeCell ref="C157:H157"/>
    <mergeCell ref="C152:H152"/>
    <mergeCell ref="C147:H147"/>
    <mergeCell ref="A1:H1"/>
    <mergeCell ref="A2:H2"/>
    <mergeCell ref="A3:H3"/>
    <mergeCell ref="A4:H4"/>
    <mergeCell ref="A5:H5"/>
    <mergeCell ref="A6:H6"/>
    <mergeCell ref="H7:H8"/>
    <mergeCell ref="C143:H143"/>
    <mergeCell ref="C144:H144"/>
    <mergeCell ref="C145:H145"/>
    <mergeCell ref="C146:H146"/>
    <mergeCell ref="A7:A8"/>
    <mergeCell ref="B7:B8"/>
    <mergeCell ref="C7:C8"/>
    <mergeCell ref="D7:D8"/>
    <mergeCell ref="B14:C14"/>
    <mergeCell ref="C148:H148"/>
    <mergeCell ref="C153:H153"/>
    <mergeCell ref="C154:H154"/>
    <mergeCell ref="C155:H155"/>
    <mergeCell ref="C156:H156"/>
    <mergeCell ref="E7:E8"/>
    <mergeCell ref="C149:H149"/>
    <mergeCell ref="C150:H150"/>
    <mergeCell ref="C151:H151"/>
    <mergeCell ref="F7:G7"/>
    <mergeCell ref="I70:I76"/>
    <mergeCell ref="J70:J76"/>
    <mergeCell ref="K70:K76"/>
    <mergeCell ref="L70:L76"/>
    <mergeCell ref="M70:M76"/>
    <mergeCell ref="N70:N76"/>
    <mergeCell ref="B26:C26"/>
    <mergeCell ref="B33:C33"/>
    <mergeCell ref="B39:C39"/>
    <mergeCell ref="B47:C47"/>
    <mergeCell ref="B50:C50"/>
    <mergeCell ref="B92:C92"/>
    <mergeCell ref="A140:F140"/>
    <mergeCell ref="B97:C97"/>
    <mergeCell ref="B104:C104"/>
    <mergeCell ref="B108:C108"/>
    <mergeCell ref="B109:C109"/>
    <mergeCell ref="A141:E141"/>
    <mergeCell ref="B119:C119"/>
    <mergeCell ref="B123:C123"/>
    <mergeCell ref="B129:C129"/>
    <mergeCell ref="B137:C137"/>
    <mergeCell ref="A139:E139"/>
    <mergeCell ref="B138:C138"/>
  </mergeCells>
  <printOptions horizontalCentered="1"/>
  <pageMargins left="0.15748031496062992" right="0.15748031496062992" top="0.984251968503937" bottom="0.5511811023622047" header="0.15748031496062992" footer="0.15748031496062992"/>
  <pageSetup horizontalDpi="600" verticalDpi="600" orientation="landscape" paperSize="9" scale="95" r:id="rId2"/>
  <headerFooter alignWithMargins="0">
    <oddHeader>&amp;L&amp;"MS Sans Serif,Negrito"&amp;12&amp;G
&amp;8BANCO DO ESTADO DO RIO GRANDE DO SUL S. A.
UNIDADE DE ENGENHARIA&amp;10
&amp;R&amp;"MS Sans Serif,Negrito"&amp;8FOLHA &amp;P/ &amp;N
Ag. São Luiz Gonzaga</oddHeader>
    <oddFooter>&amp;R&amp;8&amp;F</oddFooter>
  </headerFooter>
  <rowBreaks count="2" manualBreakCount="2">
    <brk id="102" max="7" man="1"/>
    <brk id="141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Gustavo Barcellos Puggina</cp:lastModifiedBy>
  <cp:lastPrinted>2015-12-23T12:14:47Z</cp:lastPrinted>
  <dcterms:created xsi:type="dcterms:W3CDTF">2000-06-23T16:35:12Z</dcterms:created>
  <dcterms:modified xsi:type="dcterms:W3CDTF">2015-12-23T12:17:15Z</dcterms:modified>
  <cp:category/>
  <cp:version/>
  <cp:contentType/>
  <cp:contentStatus/>
</cp:coreProperties>
</file>